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180" yWindow="960" windowWidth="11415" windowHeight="6870" activeTab="2"/>
  </bookViews>
  <sheets>
    <sheet name="11月2013" sheetId="37" r:id="rId1"/>
    <sheet name="12月2013" sheetId="40" r:id="rId2"/>
    <sheet name="1月(2014)" sheetId="41" r:id="rId3"/>
  </sheets>
  <definedNames>
    <definedName name="_xlnm._FilterDatabase" localSheetId="0" hidden="1">'11月2013'!$A$7:$M$7</definedName>
    <definedName name="_xlnm._FilterDatabase" localSheetId="1" hidden="1">'12月2013'!$A$7:$M$7</definedName>
    <definedName name="_xlnm._FilterDatabase" localSheetId="2" hidden="1">'1月(2014)'!$A$7:$M$7</definedName>
  </definedNames>
  <calcPr calcId="145621"/>
</workbook>
</file>

<file path=xl/calcChain.xml><?xml version="1.0" encoding="utf-8"?>
<calcChain xmlns="http://schemas.openxmlformats.org/spreadsheetml/2006/main">
  <c r="P232" i="41" l="1"/>
  <c r="O232" i="41"/>
  <c r="J222" i="41"/>
  <c r="K222" i="41" s="1"/>
  <c r="L222" i="41" s="1"/>
  <c r="J223" i="41"/>
  <c r="K223" i="41" s="1"/>
  <c r="L223" i="41" s="1"/>
  <c r="J224" i="41"/>
  <c r="K224" i="41"/>
  <c r="L224" i="41" s="1"/>
  <c r="J225" i="41"/>
  <c r="K225" i="41"/>
  <c r="L225" i="41"/>
  <c r="J226" i="41"/>
  <c r="K226" i="41" s="1"/>
  <c r="L226" i="41" s="1"/>
  <c r="J227" i="41"/>
  <c r="K227" i="41"/>
  <c r="L227" i="41" s="1"/>
  <c r="J228" i="41"/>
  <c r="K228" i="41"/>
  <c r="L228" i="41" s="1"/>
  <c r="J229" i="41"/>
  <c r="K229" i="41"/>
  <c r="L229" i="41"/>
  <c r="J230" i="41"/>
  <c r="K230" i="41" s="1"/>
  <c r="L230" i="41" s="1"/>
  <c r="J231" i="41"/>
  <c r="K231" i="41"/>
  <c r="L231" i="41" s="1"/>
  <c r="J232" i="41"/>
  <c r="K232" i="41"/>
  <c r="L232" i="41" s="1"/>
  <c r="O221" i="41" l="1"/>
  <c r="P221" i="41"/>
  <c r="J221" i="41"/>
  <c r="K221" i="41" s="1"/>
  <c r="L221" i="41" s="1"/>
  <c r="J199" i="41"/>
  <c r="K199" i="41"/>
  <c r="L199" i="41"/>
  <c r="J200" i="41"/>
  <c r="K200" i="41" s="1"/>
  <c r="L200" i="41" s="1"/>
  <c r="J201" i="41"/>
  <c r="K201" i="41"/>
  <c r="L201" i="41" s="1"/>
  <c r="J202" i="41"/>
  <c r="K202" i="41"/>
  <c r="L202" i="41"/>
  <c r="J203" i="41"/>
  <c r="K203" i="41"/>
  <c r="L203" i="41"/>
  <c r="J204" i="41"/>
  <c r="K204" i="41" s="1"/>
  <c r="L204" i="41" s="1"/>
  <c r="J205" i="41"/>
  <c r="K205" i="41"/>
  <c r="L205" i="41" s="1"/>
  <c r="J206" i="41"/>
  <c r="K206" i="41"/>
  <c r="L206" i="41"/>
  <c r="J207" i="41"/>
  <c r="K207" i="41"/>
  <c r="L207" i="41"/>
  <c r="J208" i="41"/>
  <c r="K208" i="41" s="1"/>
  <c r="L208" i="41" s="1"/>
  <c r="J209" i="41"/>
  <c r="K209" i="41"/>
  <c r="L209" i="41" s="1"/>
  <c r="J210" i="41"/>
  <c r="K210" i="41"/>
  <c r="L210" i="41"/>
  <c r="J211" i="41"/>
  <c r="K211" i="41"/>
  <c r="L211" i="41"/>
  <c r="J212" i="41"/>
  <c r="K212" i="41" s="1"/>
  <c r="L212" i="41" s="1"/>
  <c r="J213" i="41"/>
  <c r="K213" i="41"/>
  <c r="L213" i="41" s="1"/>
  <c r="J214" i="41"/>
  <c r="K214" i="41"/>
  <c r="L214" i="41"/>
  <c r="J215" i="41"/>
  <c r="K215" i="41"/>
  <c r="L215" i="41"/>
  <c r="J216" i="41"/>
  <c r="K216" i="41" s="1"/>
  <c r="L216" i="41" s="1"/>
  <c r="J217" i="41"/>
  <c r="K217" i="41"/>
  <c r="L217" i="41" s="1"/>
  <c r="J218" i="41"/>
  <c r="K218" i="41"/>
  <c r="L218" i="41"/>
  <c r="J219" i="41"/>
  <c r="K219" i="41"/>
  <c r="L219" i="41"/>
  <c r="J220" i="41"/>
  <c r="K220" i="41" s="1"/>
  <c r="L220" i="41" s="1"/>
  <c r="P198" i="41" l="1"/>
  <c r="O198" i="41"/>
  <c r="J198" i="41"/>
  <c r="K198" i="41"/>
  <c r="L198" i="41"/>
  <c r="J179" i="41"/>
  <c r="K179" i="41" s="1"/>
  <c r="L179" i="41" s="1"/>
  <c r="J180" i="41"/>
  <c r="K180" i="41" s="1"/>
  <c r="L180" i="41" s="1"/>
  <c r="J181" i="41"/>
  <c r="K181" i="41"/>
  <c r="L181" i="41" s="1"/>
  <c r="J182" i="41"/>
  <c r="K182" i="41"/>
  <c r="L182" i="41"/>
  <c r="J183" i="41"/>
  <c r="K183" i="41" s="1"/>
  <c r="L183" i="41" s="1"/>
  <c r="J184" i="41"/>
  <c r="K184" i="41" s="1"/>
  <c r="L184" i="41" s="1"/>
  <c r="J185" i="41"/>
  <c r="K185" i="41"/>
  <c r="L185" i="41" s="1"/>
  <c r="J186" i="41"/>
  <c r="K186" i="41"/>
  <c r="L186" i="41"/>
  <c r="J187" i="41"/>
  <c r="K187" i="41" s="1"/>
  <c r="L187" i="41" s="1"/>
  <c r="J188" i="41"/>
  <c r="K188" i="41" s="1"/>
  <c r="L188" i="41" s="1"/>
  <c r="J189" i="41"/>
  <c r="K189" i="41"/>
  <c r="L189" i="41" s="1"/>
  <c r="J190" i="41"/>
  <c r="K190" i="41"/>
  <c r="L190" i="41"/>
  <c r="J191" i="41"/>
  <c r="K191" i="41" s="1"/>
  <c r="L191" i="41" s="1"/>
  <c r="J192" i="41"/>
  <c r="K192" i="41" s="1"/>
  <c r="L192" i="41" s="1"/>
  <c r="J193" i="41"/>
  <c r="K193" i="41"/>
  <c r="L193" i="41" s="1"/>
  <c r="J194" i="41"/>
  <c r="K194" i="41"/>
  <c r="L194" i="41"/>
  <c r="J195" i="41"/>
  <c r="K195" i="41" s="1"/>
  <c r="L195" i="41" s="1"/>
  <c r="J196" i="41"/>
  <c r="K196" i="41" s="1"/>
  <c r="L196" i="41" s="1"/>
  <c r="J197" i="41"/>
  <c r="K197" i="41"/>
  <c r="L197" i="41" s="1"/>
  <c r="P178" i="41" l="1"/>
  <c r="O178" i="41"/>
  <c r="J178" i="41"/>
  <c r="K178" i="41"/>
  <c r="L178" i="41" s="1"/>
  <c r="J173" i="41"/>
  <c r="K173" i="41" s="1"/>
  <c r="L173" i="41" s="1"/>
  <c r="J174" i="41"/>
  <c r="K174" i="41"/>
  <c r="L174" i="41" s="1"/>
  <c r="J175" i="41"/>
  <c r="K175" i="41"/>
  <c r="L175" i="41"/>
  <c r="J176" i="41"/>
  <c r="K176" i="41"/>
  <c r="L176" i="41"/>
  <c r="J177" i="41"/>
  <c r="K177" i="41" s="1"/>
  <c r="L177" i="41" s="1"/>
  <c r="P172" i="41" l="1"/>
  <c r="O172" i="41"/>
  <c r="J161" i="41"/>
  <c r="K161" i="41"/>
  <c r="L161" i="41"/>
  <c r="J162" i="41"/>
  <c r="K162" i="41" s="1"/>
  <c r="L162" i="41" s="1"/>
  <c r="J163" i="41"/>
  <c r="K163" i="41"/>
  <c r="L163" i="41"/>
  <c r="J164" i="41"/>
  <c r="K164" i="41"/>
  <c r="L164" i="41"/>
  <c r="J165" i="41"/>
  <c r="K165" i="41" s="1"/>
  <c r="L165" i="41" s="1"/>
  <c r="J166" i="41"/>
  <c r="K166" i="41"/>
  <c r="L166" i="41" s="1"/>
  <c r="J167" i="41"/>
  <c r="K167" i="41"/>
  <c r="L167" i="41"/>
  <c r="J168" i="41"/>
  <c r="K168" i="41"/>
  <c r="L168" i="41"/>
  <c r="J169" i="41"/>
  <c r="K169" i="41" s="1"/>
  <c r="L169" i="41" s="1"/>
  <c r="J170" i="41"/>
  <c r="K170" i="41"/>
  <c r="L170" i="41" s="1"/>
  <c r="J171" i="41"/>
  <c r="K171" i="41"/>
  <c r="L171" i="41"/>
  <c r="J172" i="41"/>
  <c r="K172" i="41"/>
  <c r="L172" i="41"/>
  <c r="P160" i="41" l="1"/>
  <c r="O160" i="41"/>
  <c r="J138" i="41"/>
  <c r="K138" i="41"/>
  <c r="L138" i="41"/>
  <c r="J139" i="41"/>
  <c r="K139" i="41" s="1"/>
  <c r="L139" i="41" s="1"/>
  <c r="J140" i="41"/>
  <c r="K140" i="41"/>
  <c r="L140" i="41" s="1"/>
  <c r="J141" i="41"/>
  <c r="K141" i="41"/>
  <c r="L141" i="41"/>
  <c r="J142" i="41"/>
  <c r="K142" i="41"/>
  <c r="L142" i="41"/>
  <c r="J143" i="41"/>
  <c r="K143" i="41" s="1"/>
  <c r="L143" i="41" s="1"/>
  <c r="J144" i="41"/>
  <c r="K144" i="41"/>
  <c r="L144" i="41" s="1"/>
  <c r="J145" i="41"/>
  <c r="K145" i="41"/>
  <c r="L145" i="41"/>
  <c r="J146" i="41"/>
  <c r="K146" i="41"/>
  <c r="L146" i="41"/>
  <c r="J147" i="41"/>
  <c r="K147" i="41" s="1"/>
  <c r="L147" i="41" s="1"/>
  <c r="J148" i="41"/>
  <c r="K148" i="41"/>
  <c r="L148" i="41" s="1"/>
  <c r="J149" i="41"/>
  <c r="K149" i="41"/>
  <c r="L149" i="41"/>
  <c r="J150" i="41"/>
  <c r="K150" i="41"/>
  <c r="L150" i="41"/>
  <c r="J151" i="41"/>
  <c r="K151" i="41" s="1"/>
  <c r="L151" i="41" s="1"/>
  <c r="J152" i="41"/>
  <c r="K152" i="41"/>
  <c r="L152" i="41" s="1"/>
  <c r="J153" i="41"/>
  <c r="K153" i="41"/>
  <c r="L153" i="41"/>
  <c r="J154" i="41"/>
  <c r="K154" i="41"/>
  <c r="L154" i="41"/>
  <c r="J155" i="41"/>
  <c r="K155" i="41" s="1"/>
  <c r="L155" i="41" s="1"/>
  <c r="J156" i="41"/>
  <c r="K156" i="41"/>
  <c r="L156" i="41" s="1"/>
  <c r="J157" i="41"/>
  <c r="K157" i="41"/>
  <c r="L157" i="41"/>
  <c r="J158" i="41"/>
  <c r="K158" i="41"/>
  <c r="L158" i="41"/>
  <c r="J159" i="41"/>
  <c r="K159" i="41" s="1"/>
  <c r="L159" i="41" s="1"/>
  <c r="J160" i="41"/>
  <c r="K160" i="41"/>
  <c r="L160" i="41" s="1"/>
  <c r="P137" i="41" l="1"/>
  <c r="O137" i="41"/>
  <c r="J123" i="41"/>
  <c r="K123" i="41" s="1"/>
  <c r="L123" i="41" s="1"/>
  <c r="J124" i="41"/>
  <c r="K124" i="41"/>
  <c r="L124" i="41" s="1"/>
  <c r="J125" i="41"/>
  <c r="K125" i="41"/>
  <c r="L125" i="41"/>
  <c r="J126" i="41"/>
  <c r="K126" i="41"/>
  <c r="L126" i="41"/>
  <c r="J127" i="41"/>
  <c r="K127" i="41" s="1"/>
  <c r="L127" i="41" s="1"/>
  <c r="J128" i="41"/>
  <c r="K128" i="41"/>
  <c r="L128" i="41" s="1"/>
  <c r="J129" i="41"/>
  <c r="K129" i="41"/>
  <c r="L129" i="41"/>
  <c r="J130" i="41"/>
  <c r="K130" i="41"/>
  <c r="L130" i="41"/>
  <c r="J131" i="41"/>
  <c r="K131" i="41" s="1"/>
  <c r="L131" i="41" s="1"/>
  <c r="J132" i="41"/>
  <c r="K132" i="41"/>
  <c r="L132" i="41" s="1"/>
  <c r="J133" i="41"/>
  <c r="K133" i="41"/>
  <c r="L133" i="41"/>
  <c r="J134" i="41"/>
  <c r="K134" i="41"/>
  <c r="L134" i="41"/>
  <c r="J135" i="41"/>
  <c r="K135" i="41" s="1"/>
  <c r="L135" i="41" s="1"/>
  <c r="J136" i="41"/>
  <c r="K136" i="41"/>
  <c r="L136" i="41" s="1"/>
  <c r="J137" i="41"/>
  <c r="K137" i="41"/>
  <c r="L137" i="41"/>
  <c r="P122" i="41" l="1"/>
  <c r="O122" i="41"/>
  <c r="J100" i="41"/>
  <c r="K100" i="41"/>
  <c r="L100" i="41"/>
  <c r="J101" i="41"/>
  <c r="K101" i="41" s="1"/>
  <c r="L101" i="41" s="1"/>
  <c r="J102" i="41"/>
  <c r="K102" i="41"/>
  <c r="L102" i="41" s="1"/>
  <c r="J103" i="41"/>
  <c r="K103" i="41"/>
  <c r="L103" i="41"/>
  <c r="J104" i="41"/>
  <c r="K104" i="41"/>
  <c r="L104" i="41"/>
  <c r="J105" i="41"/>
  <c r="K105" i="41" s="1"/>
  <c r="L105" i="41" s="1"/>
  <c r="J106" i="41"/>
  <c r="K106" i="41"/>
  <c r="L106" i="41" s="1"/>
  <c r="J107" i="41"/>
  <c r="K107" i="41"/>
  <c r="L107" i="41"/>
  <c r="J108" i="41"/>
  <c r="K108" i="41"/>
  <c r="L108" i="41"/>
  <c r="J109" i="41"/>
  <c r="K109" i="41" s="1"/>
  <c r="L109" i="41" s="1"/>
  <c r="J110" i="41"/>
  <c r="K110" i="41"/>
  <c r="L110" i="41" s="1"/>
  <c r="J111" i="41"/>
  <c r="K111" i="41"/>
  <c r="L111" i="41"/>
  <c r="J112" i="41"/>
  <c r="K112" i="41"/>
  <c r="L112" i="41"/>
  <c r="J113" i="41"/>
  <c r="K113" i="41" s="1"/>
  <c r="L113" i="41" s="1"/>
  <c r="J114" i="41"/>
  <c r="K114" i="41"/>
  <c r="L114" i="41" s="1"/>
  <c r="J115" i="41"/>
  <c r="K115" i="41"/>
  <c r="L115" i="41"/>
  <c r="J116" i="41"/>
  <c r="K116" i="41"/>
  <c r="L116" i="41"/>
  <c r="J117" i="41"/>
  <c r="K117" i="41" s="1"/>
  <c r="L117" i="41" s="1"/>
  <c r="J118" i="41"/>
  <c r="K118" i="41"/>
  <c r="L118" i="41" s="1"/>
  <c r="J119" i="41"/>
  <c r="K119" i="41"/>
  <c r="L119" i="41"/>
  <c r="J120" i="41"/>
  <c r="K120" i="41"/>
  <c r="L120" i="41"/>
  <c r="J121" i="41"/>
  <c r="K121" i="41" s="1"/>
  <c r="L121" i="41" s="1"/>
  <c r="J122" i="41"/>
  <c r="K122" i="41"/>
  <c r="L122" i="41" s="1"/>
  <c r="O99" i="41" l="1"/>
  <c r="P99" i="41"/>
  <c r="J93" i="41"/>
  <c r="K93" i="41" s="1"/>
  <c r="L93" i="41" s="1"/>
  <c r="J94" i="41"/>
  <c r="K94" i="41"/>
  <c r="L94" i="41" s="1"/>
  <c r="J95" i="41"/>
  <c r="K95" i="41"/>
  <c r="L95" i="41"/>
  <c r="J96" i="41"/>
  <c r="K96" i="41"/>
  <c r="L96" i="41"/>
  <c r="J97" i="41"/>
  <c r="K97" i="41" s="1"/>
  <c r="L97" i="41" s="1"/>
  <c r="J98" i="41"/>
  <c r="K98" i="41"/>
  <c r="L98" i="41" s="1"/>
  <c r="J99" i="41"/>
  <c r="K99" i="41"/>
  <c r="L99" i="41"/>
  <c r="P92" i="41" l="1"/>
  <c r="O92" i="41"/>
  <c r="J86" i="41"/>
  <c r="K86" i="41"/>
  <c r="L86" i="41" s="1"/>
  <c r="J87" i="41"/>
  <c r="K87" i="41"/>
  <c r="L87" i="41"/>
  <c r="J88" i="41"/>
  <c r="K88" i="41"/>
  <c r="L88" i="41"/>
  <c r="J89" i="41"/>
  <c r="K89" i="41" s="1"/>
  <c r="L89" i="41" s="1"/>
  <c r="J90" i="41"/>
  <c r="K90" i="41"/>
  <c r="L90" i="41" s="1"/>
  <c r="J91" i="41"/>
  <c r="K91" i="41"/>
  <c r="L91" i="41"/>
  <c r="J92" i="41"/>
  <c r="K92" i="41"/>
  <c r="L92" i="41"/>
  <c r="P85" i="41" l="1"/>
  <c r="O85" i="41"/>
  <c r="J58" i="41"/>
  <c r="K58" i="41" s="1"/>
  <c r="L58" i="41" s="1"/>
  <c r="J59" i="41"/>
  <c r="K59" i="41" s="1"/>
  <c r="L59" i="41" s="1"/>
  <c r="J60" i="41"/>
  <c r="K60" i="41"/>
  <c r="L60" i="41" s="1"/>
  <c r="J61" i="41"/>
  <c r="K61" i="41"/>
  <c r="L61" i="41"/>
  <c r="J62" i="41"/>
  <c r="K62" i="41" s="1"/>
  <c r="L62" i="41" s="1"/>
  <c r="J63" i="41"/>
  <c r="K63" i="41" s="1"/>
  <c r="L63" i="41" s="1"/>
  <c r="J64" i="41"/>
  <c r="K64" i="41"/>
  <c r="L64" i="41" s="1"/>
  <c r="J65" i="41"/>
  <c r="K65" i="41"/>
  <c r="L65" i="41"/>
  <c r="J66" i="41"/>
  <c r="K66" i="41" s="1"/>
  <c r="L66" i="41" s="1"/>
  <c r="J67" i="41"/>
  <c r="K67" i="41" s="1"/>
  <c r="L67" i="41" s="1"/>
  <c r="J68" i="41"/>
  <c r="K68" i="41"/>
  <c r="L68" i="41" s="1"/>
  <c r="J69" i="41"/>
  <c r="K69" i="41"/>
  <c r="L69" i="41"/>
  <c r="J70" i="41"/>
  <c r="K70" i="41" s="1"/>
  <c r="L70" i="41" s="1"/>
  <c r="J71" i="41"/>
  <c r="K71" i="41" s="1"/>
  <c r="L71" i="41" s="1"/>
  <c r="J72" i="41"/>
  <c r="K72" i="41"/>
  <c r="L72" i="41" s="1"/>
  <c r="J73" i="41"/>
  <c r="K73" i="41"/>
  <c r="L73" i="41"/>
  <c r="J74" i="41"/>
  <c r="K74" i="41" s="1"/>
  <c r="L74" i="41" s="1"/>
  <c r="J75" i="41"/>
  <c r="K75" i="41" s="1"/>
  <c r="L75" i="41" s="1"/>
  <c r="J76" i="41"/>
  <c r="K76" i="41"/>
  <c r="L76" i="41" s="1"/>
  <c r="J77" i="41"/>
  <c r="K77" i="41"/>
  <c r="L77" i="41"/>
  <c r="J78" i="41"/>
  <c r="K78" i="41" s="1"/>
  <c r="L78" i="41" s="1"/>
  <c r="J79" i="41"/>
  <c r="K79" i="41" s="1"/>
  <c r="L79" i="41" s="1"/>
  <c r="J80" i="41"/>
  <c r="K80" i="41"/>
  <c r="L80" i="41" s="1"/>
  <c r="J81" i="41"/>
  <c r="K81" i="41"/>
  <c r="L81" i="41"/>
  <c r="J82" i="41"/>
  <c r="K82" i="41" s="1"/>
  <c r="L82" i="41" s="1"/>
  <c r="J83" i="41"/>
  <c r="K83" i="41" s="1"/>
  <c r="L83" i="41" s="1"/>
  <c r="J84" i="41"/>
  <c r="K84" i="41"/>
  <c r="L84" i="41" s="1"/>
  <c r="J85" i="41"/>
  <c r="K85" i="41"/>
  <c r="L85" i="41"/>
  <c r="P57" i="41" l="1"/>
  <c r="O57" i="41"/>
  <c r="J44" i="41"/>
  <c r="K44" i="41"/>
  <c r="L44" i="41"/>
  <c r="J45" i="41"/>
  <c r="K45" i="41" s="1"/>
  <c r="L45" i="41" s="1"/>
  <c r="J46" i="41"/>
  <c r="K46" i="41"/>
  <c r="L46" i="41" s="1"/>
  <c r="J47" i="41"/>
  <c r="K47" i="41"/>
  <c r="L47" i="41"/>
  <c r="J48" i="41"/>
  <c r="K48" i="41"/>
  <c r="L48" i="41"/>
  <c r="J49" i="41"/>
  <c r="K49" i="41" s="1"/>
  <c r="L49" i="41" s="1"/>
  <c r="J50" i="41"/>
  <c r="K50" i="41"/>
  <c r="L50" i="41" s="1"/>
  <c r="J51" i="41"/>
  <c r="K51" i="41"/>
  <c r="L51" i="41"/>
  <c r="J52" i="41"/>
  <c r="K52" i="41"/>
  <c r="L52" i="41"/>
  <c r="J53" i="41"/>
  <c r="K53" i="41" s="1"/>
  <c r="L53" i="41" s="1"/>
  <c r="J54" i="41"/>
  <c r="K54" i="41"/>
  <c r="L54" i="41" s="1"/>
  <c r="J55" i="41"/>
  <c r="K55" i="41"/>
  <c r="L55" i="41"/>
  <c r="J56" i="41"/>
  <c r="K56" i="41"/>
  <c r="L56" i="41"/>
  <c r="J57" i="41"/>
  <c r="K57" i="41" s="1"/>
  <c r="L57" i="41" s="1"/>
  <c r="P43" i="41" l="1"/>
  <c r="O43" i="41"/>
  <c r="J26" i="41"/>
  <c r="K26" i="41"/>
  <c r="L26" i="41"/>
  <c r="J27" i="41"/>
  <c r="K27" i="41" s="1"/>
  <c r="L27" i="41" s="1"/>
  <c r="J28" i="41"/>
  <c r="K28" i="41"/>
  <c r="L28" i="41" s="1"/>
  <c r="J29" i="41"/>
  <c r="K29" i="41"/>
  <c r="L29" i="41"/>
  <c r="J30" i="41"/>
  <c r="K30" i="41"/>
  <c r="L30" i="41"/>
  <c r="J31" i="41"/>
  <c r="K31" i="41" s="1"/>
  <c r="L31" i="41" s="1"/>
  <c r="J32" i="41"/>
  <c r="K32" i="41"/>
  <c r="L32" i="41" s="1"/>
  <c r="J33" i="41"/>
  <c r="K33" i="41"/>
  <c r="L33" i="41"/>
  <c r="J34" i="41"/>
  <c r="K34" i="41"/>
  <c r="L34" i="41"/>
  <c r="J35" i="41"/>
  <c r="K35" i="41" s="1"/>
  <c r="L35" i="41" s="1"/>
  <c r="J36" i="41"/>
  <c r="K36" i="41"/>
  <c r="L36" i="41" s="1"/>
  <c r="J37" i="41"/>
  <c r="K37" i="41"/>
  <c r="L37" i="41"/>
  <c r="J38" i="41"/>
  <c r="K38" i="41"/>
  <c r="L38" i="41"/>
  <c r="J39" i="41"/>
  <c r="K39" i="41" s="1"/>
  <c r="L39" i="41" s="1"/>
  <c r="J40" i="41"/>
  <c r="K40" i="41"/>
  <c r="L40" i="41" s="1"/>
  <c r="J41" i="41"/>
  <c r="K41" i="41"/>
  <c r="L41" i="41"/>
  <c r="J42" i="41"/>
  <c r="K42" i="41"/>
  <c r="L42" i="41"/>
  <c r="J43" i="41"/>
  <c r="K43" i="41" s="1"/>
  <c r="L43" i="41" s="1"/>
  <c r="O25" i="41" l="1"/>
  <c r="P25" i="41" l="1"/>
  <c r="J17" i="41"/>
  <c r="K17" i="41" s="1"/>
  <c r="L17" i="41" s="1"/>
  <c r="J18" i="41"/>
  <c r="K18" i="41"/>
  <c r="L18" i="41" s="1"/>
  <c r="J19" i="41"/>
  <c r="K19" i="41"/>
  <c r="L19" i="41"/>
  <c r="J20" i="41"/>
  <c r="K20" i="41" s="1"/>
  <c r="L20" i="41" s="1"/>
  <c r="J21" i="41"/>
  <c r="K21" i="41" s="1"/>
  <c r="L21" i="41" s="1"/>
  <c r="J22" i="41"/>
  <c r="K22" i="41"/>
  <c r="L22" i="41" s="1"/>
  <c r="J23" i="41"/>
  <c r="K23" i="41"/>
  <c r="L23" i="41"/>
  <c r="J24" i="41"/>
  <c r="K24" i="41" s="1"/>
  <c r="L24" i="41" s="1"/>
  <c r="J25" i="41"/>
  <c r="K25" i="41" s="1"/>
  <c r="L25" i="41" s="1"/>
  <c r="P16" i="41" l="1"/>
  <c r="J8" i="41"/>
  <c r="K8" i="41" s="1"/>
  <c r="L8" i="41" s="1"/>
  <c r="J9" i="41"/>
  <c r="K9" i="41" s="1"/>
  <c r="L9" i="41" s="1"/>
  <c r="J10" i="41"/>
  <c r="K10" i="41"/>
  <c r="L10" i="41" s="1"/>
  <c r="J11" i="41"/>
  <c r="K11" i="41"/>
  <c r="L11" i="41"/>
  <c r="J12" i="41"/>
  <c r="K12" i="41" s="1"/>
  <c r="L12" i="41" s="1"/>
  <c r="J13" i="41"/>
  <c r="K13" i="41" s="1"/>
  <c r="L13" i="41" s="1"/>
  <c r="J14" i="41"/>
  <c r="K14" i="41"/>
  <c r="L14" i="41" s="1"/>
  <c r="J15" i="41"/>
  <c r="K15" i="41" s="1"/>
  <c r="L15" i="41" s="1"/>
  <c r="J16" i="41"/>
  <c r="K16" i="41" s="1"/>
  <c r="L16" i="41" s="1"/>
  <c r="O16" i="41" l="1"/>
  <c r="O315" i="40"/>
  <c r="P315" i="40"/>
  <c r="J306" i="40"/>
  <c r="K306" i="40" s="1"/>
  <c r="L306" i="40" s="1"/>
  <c r="J307" i="40"/>
  <c r="K307" i="40" s="1"/>
  <c r="L307" i="40" s="1"/>
  <c r="J308" i="40"/>
  <c r="K308" i="40"/>
  <c r="L308" i="40" s="1"/>
  <c r="J309" i="40"/>
  <c r="K309" i="40"/>
  <c r="L309" i="40"/>
  <c r="J310" i="40"/>
  <c r="K310" i="40" s="1"/>
  <c r="L310" i="40" s="1"/>
  <c r="J311" i="40"/>
  <c r="K311" i="40" s="1"/>
  <c r="L311" i="40" s="1"/>
  <c r="J312" i="40"/>
  <c r="K312" i="40"/>
  <c r="L312" i="40" s="1"/>
  <c r="J313" i="40"/>
  <c r="K313" i="40"/>
  <c r="L313" i="40"/>
  <c r="J314" i="40"/>
  <c r="K314" i="40" s="1"/>
  <c r="L314" i="40" s="1"/>
  <c r="J315" i="40"/>
  <c r="K315" i="40" s="1"/>
  <c r="L315" i="40" s="1"/>
  <c r="P305" i="40" l="1"/>
  <c r="O305" i="40"/>
  <c r="J283" i="40"/>
  <c r="K283" i="40" s="1"/>
  <c r="L283" i="40" s="1"/>
  <c r="J284" i="40"/>
  <c r="K284" i="40" s="1"/>
  <c r="L284" i="40" s="1"/>
  <c r="J285" i="40"/>
  <c r="K285" i="40"/>
  <c r="L285" i="40" s="1"/>
  <c r="J286" i="40"/>
  <c r="K286" i="40"/>
  <c r="L286" i="40"/>
  <c r="J287" i="40"/>
  <c r="K287" i="40" s="1"/>
  <c r="L287" i="40" s="1"/>
  <c r="J288" i="40"/>
  <c r="K288" i="40" s="1"/>
  <c r="L288" i="40" s="1"/>
  <c r="J289" i="40"/>
  <c r="K289" i="40"/>
  <c r="L289" i="40" s="1"/>
  <c r="J290" i="40"/>
  <c r="K290" i="40"/>
  <c r="L290" i="40"/>
  <c r="J291" i="40"/>
  <c r="K291" i="40" s="1"/>
  <c r="L291" i="40" s="1"/>
  <c r="J292" i="40"/>
  <c r="K292" i="40" s="1"/>
  <c r="L292" i="40" s="1"/>
  <c r="J293" i="40"/>
  <c r="K293" i="40"/>
  <c r="L293" i="40" s="1"/>
  <c r="J294" i="40"/>
  <c r="K294" i="40"/>
  <c r="L294" i="40"/>
  <c r="J295" i="40"/>
  <c r="K295" i="40" s="1"/>
  <c r="L295" i="40" s="1"/>
  <c r="J296" i="40"/>
  <c r="K296" i="40" s="1"/>
  <c r="L296" i="40" s="1"/>
  <c r="J297" i="40"/>
  <c r="K297" i="40"/>
  <c r="L297" i="40" s="1"/>
  <c r="J298" i="40"/>
  <c r="K298" i="40"/>
  <c r="L298" i="40"/>
  <c r="J299" i="40"/>
  <c r="K299" i="40" s="1"/>
  <c r="L299" i="40" s="1"/>
  <c r="J300" i="40"/>
  <c r="K300" i="40" s="1"/>
  <c r="L300" i="40" s="1"/>
  <c r="J301" i="40"/>
  <c r="K301" i="40"/>
  <c r="L301" i="40" s="1"/>
  <c r="J302" i="40"/>
  <c r="K302" i="40"/>
  <c r="L302" i="40"/>
  <c r="J303" i="40"/>
  <c r="K303" i="40" s="1"/>
  <c r="L303" i="40" s="1"/>
  <c r="J304" i="40"/>
  <c r="K304" i="40" s="1"/>
  <c r="L304" i="40" s="1"/>
  <c r="J305" i="40"/>
  <c r="K305" i="40"/>
  <c r="L305" i="40" s="1"/>
  <c r="J6" i="41" l="1"/>
  <c r="K6" i="41" s="1"/>
  <c r="Q3" i="41"/>
  <c r="O6" i="41" s="1"/>
  <c r="N3" i="41"/>
  <c r="L3" i="41"/>
  <c r="M3" i="41" l="1"/>
  <c r="O3" i="41" s="1"/>
  <c r="P3" i="41"/>
  <c r="P282" i="40"/>
  <c r="O282" i="40"/>
  <c r="J282" i="40"/>
  <c r="K282" i="40"/>
  <c r="L282" i="40"/>
  <c r="J276" i="40"/>
  <c r="K276" i="40"/>
  <c r="L276" i="40" s="1"/>
  <c r="J277" i="40"/>
  <c r="K277" i="40" s="1"/>
  <c r="L277" i="40" s="1"/>
  <c r="J278" i="40"/>
  <c r="K278" i="40"/>
  <c r="L278" i="40" s="1"/>
  <c r="J279" i="40"/>
  <c r="K279" i="40"/>
  <c r="L279" i="40"/>
  <c r="J280" i="40"/>
  <c r="K280" i="40"/>
  <c r="L280" i="40"/>
  <c r="J281" i="40"/>
  <c r="K281" i="40" s="1"/>
  <c r="L281" i="40" s="1"/>
  <c r="N6" i="41" l="1"/>
  <c r="P275" i="40"/>
  <c r="O275" i="40"/>
  <c r="J264" i="40"/>
  <c r="K264" i="40" s="1"/>
  <c r="L264" i="40" s="1"/>
  <c r="J265" i="40"/>
  <c r="K265" i="40"/>
  <c r="L265" i="40" s="1"/>
  <c r="J266" i="40"/>
  <c r="K266" i="40"/>
  <c r="L266" i="40"/>
  <c r="J267" i="40"/>
  <c r="K267" i="40" s="1"/>
  <c r="L267" i="40" s="1"/>
  <c r="J268" i="40"/>
  <c r="K268" i="40" s="1"/>
  <c r="L268" i="40" s="1"/>
  <c r="J269" i="40"/>
  <c r="K269" i="40"/>
  <c r="L269" i="40" s="1"/>
  <c r="J270" i="40"/>
  <c r="K270" i="40"/>
  <c r="L270" i="40"/>
  <c r="J271" i="40"/>
  <c r="K271" i="40" s="1"/>
  <c r="L271" i="40" s="1"/>
  <c r="J272" i="40"/>
  <c r="K272" i="40" s="1"/>
  <c r="L272" i="40" s="1"/>
  <c r="J273" i="40"/>
  <c r="K273" i="40"/>
  <c r="L273" i="40" s="1"/>
  <c r="J274" i="40"/>
  <c r="K274" i="40"/>
  <c r="L274" i="40"/>
  <c r="J275" i="40"/>
  <c r="K275" i="40" s="1"/>
  <c r="L275" i="40" s="1"/>
  <c r="P263" i="40" l="1"/>
  <c r="O263" i="40"/>
  <c r="J245" i="40"/>
  <c r="K245" i="40" s="1"/>
  <c r="L245" i="40" s="1"/>
  <c r="J246" i="40"/>
  <c r="K246" i="40"/>
  <c r="L246" i="40" s="1"/>
  <c r="J247" i="40"/>
  <c r="K247" i="40" s="1"/>
  <c r="L247" i="40" s="1"/>
  <c r="J248" i="40"/>
  <c r="K248" i="40"/>
  <c r="L248" i="40" s="1"/>
  <c r="J249" i="40"/>
  <c r="K249" i="40" s="1"/>
  <c r="L249" i="40" s="1"/>
  <c r="J250" i="40"/>
  <c r="K250" i="40"/>
  <c r="L250" i="40" s="1"/>
  <c r="J251" i="40"/>
  <c r="K251" i="40" s="1"/>
  <c r="L251" i="40" s="1"/>
  <c r="J252" i="40"/>
  <c r="K252" i="40"/>
  <c r="L252" i="40" s="1"/>
  <c r="J253" i="40"/>
  <c r="K253" i="40" s="1"/>
  <c r="L253" i="40" s="1"/>
  <c r="J254" i="40"/>
  <c r="K254" i="40"/>
  <c r="L254" i="40" s="1"/>
  <c r="J255" i="40"/>
  <c r="K255" i="40" s="1"/>
  <c r="L255" i="40" s="1"/>
  <c r="J256" i="40"/>
  <c r="K256" i="40"/>
  <c r="L256" i="40" s="1"/>
  <c r="J257" i="40"/>
  <c r="K257" i="40" s="1"/>
  <c r="L257" i="40" s="1"/>
  <c r="J258" i="40"/>
  <c r="K258" i="40"/>
  <c r="L258" i="40" s="1"/>
  <c r="J259" i="40"/>
  <c r="K259" i="40" s="1"/>
  <c r="L259" i="40" s="1"/>
  <c r="J260" i="40"/>
  <c r="K260" i="40"/>
  <c r="L260" i="40" s="1"/>
  <c r="J261" i="40"/>
  <c r="K261" i="40" s="1"/>
  <c r="L261" i="40" s="1"/>
  <c r="J262" i="40"/>
  <c r="K262" i="40"/>
  <c r="L262" i="40" s="1"/>
  <c r="J263" i="40"/>
  <c r="K263" i="40" s="1"/>
  <c r="L263" i="40" s="1"/>
  <c r="P244" i="40" l="1"/>
  <c r="O244" i="40"/>
  <c r="J243" i="40"/>
  <c r="K243" i="40"/>
  <c r="L243" i="40" s="1"/>
  <c r="J244" i="40"/>
  <c r="K244" i="40" s="1"/>
  <c r="L244" i="40" s="1"/>
  <c r="P242" i="40" l="1"/>
  <c r="O242" i="40"/>
  <c r="J228" i="40"/>
  <c r="K228" i="40"/>
  <c r="L228" i="40" s="1"/>
  <c r="J229" i="40"/>
  <c r="K229" i="40" s="1"/>
  <c r="L229" i="40" s="1"/>
  <c r="J230" i="40"/>
  <c r="K230" i="40"/>
  <c r="L230" i="40" s="1"/>
  <c r="J231" i="40"/>
  <c r="K231" i="40" s="1"/>
  <c r="L231" i="40" s="1"/>
  <c r="J232" i="40"/>
  <c r="K232" i="40"/>
  <c r="L232" i="40" s="1"/>
  <c r="J233" i="40"/>
  <c r="K233" i="40" s="1"/>
  <c r="L233" i="40" s="1"/>
  <c r="J234" i="40"/>
  <c r="K234" i="40"/>
  <c r="L234" i="40" s="1"/>
  <c r="J235" i="40"/>
  <c r="K235" i="40" s="1"/>
  <c r="L235" i="40" s="1"/>
  <c r="J236" i="40"/>
  <c r="K236" i="40"/>
  <c r="L236" i="40" s="1"/>
  <c r="J237" i="40"/>
  <c r="K237" i="40" s="1"/>
  <c r="L237" i="40" s="1"/>
  <c r="J238" i="40"/>
  <c r="K238" i="40"/>
  <c r="L238" i="40" s="1"/>
  <c r="J239" i="40"/>
  <c r="K239" i="40" s="1"/>
  <c r="L239" i="40" s="1"/>
  <c r="J240" i="40"/>
  <c r="K240" i="40"/>
  <c r="L240" i="40" s="1"/>
  <c r="J241" i="40"/>
  <c r="K241" i="40" s="1"/>
  <c r="L241" i="40" s="1"/>
  <c r="J242" i="40"/>
  <c r="K242" i="40"/>
  <c r="L242" i="40" s="1"/>
  <c r="O227" i="40" l="1"/>
  <c r="P227" i="40"/>
  <c r="J217" i="40"/>
  <c r="K217" i="40" s="1"/>
  <c r="L217" i="40" s="1"/>
  <c r="J218" i="40"/>
  <c r="K218" i="40"/>
  <c r="L218" i="40" s="1"/>
  <c r="J219" i="40"/>
  <c r="K219" i="40"/>
  <c r="L219" i="40"/>
  <c r="J220" i="40"/>
  <c r="K220" i="40"/>
  <c r="L220" i="40" s="1"/>
  <c r="J221" i="40"/>
  <c r="K221" i="40" s="1"/>
  <c r="L221" i="40" s="1"/>
  <c r="J222" i="40"/>
  <c r="K222" i="40"/>
  <c r="L222" i="40" s="1"/>
  <c r="J223" i="40"/>
  <c r="K223" i="40"/>
  <c r="L223" i="40"/>
  <c r="J224" i="40"/>
  <c r="K224" i="40"/>
  <c r="L224" i="40"/>
  <c r="J225" i="40"/>
  <c r="K225" i="40" s="1"/>
  <c r="L225" i="40" s="1"/>
  <c r="J226" i="40"/>
  <c r="K226" i="40"/>
  <c r="L226" i="40" s="1"/>
  <c r="J227" i="40"/>
  <c r="K227" i="40"/>
  <c r="L227" i="40"/>
  <c r="O216" i="40" l="1"/>
  <c r="P216" i="40"/>
  <c r="J214" i="40"/>
  <c r="K214" i="40"/>
  <c r="L214" i="40" s="1"/>
  <c r="J215" i="40"/>
  <c r="K215" i="40" s="1"/>
  <c r="L215" i="40" s="1"/>
  <c r="J216" i="40"/>
  <c r="K216" i="40"/>
  <c r="L216" i="40" s="1"/>
  <c r="J206" i="40" l="1"/>
  <c r="K206" i="40"/>
  <c r="L206" i="40" s="1"/>
  <c r="J207" i="40"/>
  <c r="K207" i="40" s="1"/>
  <c r="L207" i="40" s="1"/>
  <c r="J208" i="40"/>
  <c r="K208" i="40"/>
  <c r="L208" i="40" s="1"/>
  <c r="J209" i="40"/>
  <c r="K209" i="40"/>
  <c r="L209" i="40"/>
  <c r="J210" i="40"/>
  <c r="K210" i="40"/>
  <c r="L210" i="40"/>
  <c r="J211" i="40"/>
  <c r="K211" i="40" s="1"/>
  <c r="L211" i="40" s="1"/>
  <c r="J212" i="40"/>
  <c r="K212" i="40"/>
  <c r="L212" i="40" s="1"/>
  <c r="J213" i="40"/>
  <c r="K213" i="40"/>
  <c r="L213" i="40"/>
  <c r="P205" i="40" l="1"/>
  <c r="O205" i="40"/>
  <c r="J199" i="40"/>
  <c r="K199" i="40"/>
  <c r="L199" i="40" s="1"/>
  <c r="J200" i="40"/>
  <c r="K200" i="40"/>
  <c r="L200" i="40"/>
  <c r="J201" i="40"/>
  <c r="K201" i="40" s="1"/>
  <c r="L201" i="40" s="1"/>
  <c r="J202" i="40"/>
  <c r="K202" i="40" s="1"/>
  <c r="L202" i="40" s="1"/>
  <c r="J203" i="40"/>
  <c r="K203" i="40"/>
  <c r="L203" i="40" s="1"/>
  <c r="J204" i="40"/>
  <c r="K204" i="40"/>
  <c r="L204" i="40"/>
  <c r="J205" i="40"/>
  <c r="K205" i="40" s="1"/>
  <c r="L205" i="40" s="1"/>
  <c r="P198" i="40" l="1"/>
  <c r="O198" i="40"/>
  <c r="J182" i="40"/>
  <c r="K182" i="40"/>
  <c r="L182" i="40" s="1"/>
  <c r="J183" i="40"/>
  <c r="K183" i="40" s="1"/>
  <c r="L183" i="40" s="1"/>
  <c r="J184" i="40"/>
  <c r="K184" i="40"/>
  <c r="L184" i="40" s="1"/>
  <c r="J185" i="40"/>
  <c r="K185" i="40" s="1"/>
  <c r="L185" i="40" s="1"/>
  <c r="J186" i="40"/>
  <c r="K186" i="40"/>
  <c r="L186" i="40" s="1"/>
  <c r="J187" i="40"/>
  <c r="K187" i="40" s="1"/>
  <c r="L187" i="40" s="1"/>
  <c r="J188" i="40"/>
  <c r="K188" i="40"/>
  <c r="L188" i="40" s="1"/>
  <c r="J189" i="40"/>
  <c r="K189" i="40" s="1"/>
  <c r="L189" i="40" s="1"/>
  <c r="J190" i="40"/>
  <c r="K190" i="40"/>
  <c r="L190" i="40" s="1"/>
  <c r="J191" i="40"/>
  <c r="K191" i="40" s="1"/>
  <c r="L191" i="40" s="1"/>
  <c r="J192" i="40"/>
  <c r="K192" i="40"/>
  <c r="L192" i="40" s="1"/>
  <c r="J193" i="40"/>
  <c r="K193" i="40" s="1"/>
  <c r="L193" i="40" s="1"/>
  <c r="J194" i="40"/>
  <c r="K194" i="40"/>
  <c r="L194" i="40" s="1"/>
  <c r="J195" i="40"/>
  <c r="K195" i="40" s="1"/>
  <c r="L195" i="40" s="1"/>
  <c r="J196" i="40"/>
  <c r="K196" i="40"/>
  <c r="L196" i="40" s="1"/>
  <c r="J197" i="40"/>
  <c r="K197" i="40" s="1"/>
  <c r="L197" i="40" s="1"/>
  <c r="J198" i="40"/>
  <c r="K198" i="40"/>
  <c r="L198" i="40" s="1"/>
  <c r="P181" i="40" l="1"/>
  <c r="O181" i="40"/>
  <c r="J162" i="40"/>
  <c r="K162" i="40"/>
  <c r="L162" i="40" s="1"/>
  <c r="J163" i="40"/>
  <c r="K163" i="40" s="1"/>
  <c r="L163" i="40" s="1"/>
  <c r="J164" i="40"/>
  <c r="K164" i="40"/>
  <c r="L164" i="40" s="1"/>
  <c r="J165" i="40"/>
  <c r="K165" i="40" s="1"/>
  <c r="L165" i="40" s="1"/>
  <c r="J166" i="40"/>
  <c r="K166" i="40"/>
  <c r="L166" i="40" s="1"/>
  <c r="J167" i="40"/>
  <c r="K167" i="40" s="1"/>
  <c r="L167" i="40" s="1"/>
  <c r="J168" i="40"/>
  <c r="K168" i="40"/>
  <c r="L168" i="40" s="1"/>
  <c r="J169" i="40"/>
  <c r="K169" i="40" s="1"/>
  <c r="L169" i="40" s="1"/>
  <c r="J170" i="40"/>
  <c r="K170" i="40"/>
  <c r="L170" i="40" s="1"/>
  <c r="J171" i="40"/>
  <c r="K171" i="40" s="1"/>
  <c r="L171" i="40" s="1"/>
  <c r="J172" i="40"/>
  <c r="K172" i="40"/>
  <c r="L172" i="40" s="1"/>
  <c r="J173" i="40"/>
  <c r="K173" i="40" s="1"/>
  <c r="L173" i="40" s="1"/>
  <c r="J174" i="40"/>
  <c r="K174" i="40"/>
  <c r="L174" i="40" s="1"/>
  <c r="J175" i="40"/>
  <c r="K175" i="40" s="1"/>
  <c r="L175" i="40" s="1"/>
  <c r="J176" i="40"/>
  <c r="K176" i="40"/>
  <c r="L176" i="40" s="1"/>
  <c r="J177" i="40"/>
  <c r="K177" i="40" s="1"/>
  <c r="L177" i="40" s="1"/>
  <c r="J178" i="40"/>
  <c r="K178" i="40"/>
  <c r="L178" i="40" s="1"/>
  <c r="J179" i="40"/>
  <c r="K179" i="40"/>
  <c r="L179" i="40"/>
  <c r="J180" i="40"/>
  <c r="K180" i="40"/>
  <c r="L180" i="40" s="1"/>
  <c r="J181" i="40"/>
  <c r="K181" i="40" s="1"/>
  <c r="L181" i="40" s="1"/>
  <c r="P161" i="40" l="1"/>
  <c r="O161" i="40"/>
  <c r="J157" i="40"/>
  <c r="K157" i="40"/>
  <c r="L157" i="40" s="1"/>
  <c r="J158" i="40"/>
  <c r="K158" i="40"/>
  <c r="L158" i="40"/>
  <c r="J159" i="40"/>
  <c r="K159" i="40"/>
  <c r="L159" i="40"/>
  <c r="J160" i="40"/>
  <c r="K160" i="40" s="1"/>
  <c r="L160" i="40" s="1"/>
  <c r="J161" i="40"/>
  <c r="K161" i="40"/>
  <c r="L161" i="40" s="1"/>
  <c r="O156" i="40" l="1"/>
  <c r="P156" i="40"/>
  <c r="J145" i="40"/>
  <c r="K145" i="40"/>
  <c r="L145" i="40"/>
  <c r="J146" i="40"/>
  <c r="K146" i="40" s="1"/>
  <c r="L146" i="40" s="1"/>
  <c r="J147" i="40"/>
  <c r="K147" i="40"/>
  <c r="L147" i="40" s="1"/>
  <c r="J148" i="40"/>
  <c r="K148" i="40"/>
  <c r="L148" i="40"/>
  <c r="J149" i="40"/>
  <c r="K149" i="40"/>
  <c r="L149" i="40"/>
  <c r="J150" i="40"/>
  <c r="K150" i="40" s="1"/>
  <c r="L150" i="40" s="1"/>
  <c r="J151" i="40"/>
  <c r="K151" i="40"/>
  <c r="L151" i="40" s="1"/>
  <c r="J152" i="40"/>
  <c r="K152" i="40"/>
  <c r="L152" i="40"/>
  <c r="J153" i="40"/>
  <c r="K153" i="40"/>
  <c r="L153" i="40"/>
  <c r="J154" i="40"/>
  <c r="K154" i="40" s="1"/>
  <c r="L154" i="40" s="1"/>
  <c r="J155" i="40"/>
  <c r="K155" i="40"/>
  <c r="L155" i="40" s="1"/>
  <c r="J156" i="40"/>
  <c r="K156" i="40"/>
  <c r="L156" i="40"/>
  <c r="P144" i="40" l="1"/>
  <c r="O144" i="40"/>
  <c r="J123" i="40"/>
  <c r="K123" i="40" s="1"/>
  <c r="L123" i="40" s="1"/>
  <c r="J124" i="40"/>
  <c r="K124" i="40" s="1"/>
  <c r="L124" i="40" s="1"/>
  <c r="J125" i="40"/>
  <c r="K125" i="40"/>
  <c r="L125" i="40" s="1"/>
  <c r="J126" i="40"/>
  <c r="K126" i="40"/>
  <c r="L126" i="40"/>
  <c r="J127" i="40"/>
  <c r="K127" i="40" s="1"/>
  <c r="L127" i="40" s="1"/>
  <c r="J128" i="40"/>
  <c r="K128" i="40" s="1"/>
  <c r="L128" i="40" s="1"/>
  <c r="J129" i="40"/>
  <c r="K129" i="40"/>
  <c r="L129" i="40" s="1"/>
  <c r="J130" i="40"/>
  <c r="K130" i="40"/>
  <c r="L130" i="40"/>
  <c r="J131" i="40"/>
  <c r="K131" i="40" s="1"/>
  <c r="L131" i="40" s="1"/>
  <c r="J132" i="40"/>
  <c r="K132" i="40" s="1"/>
  <c r="L132" i="40" s="1"/>
  <c r="J133" i="40"/>
  <c r="K133" i="40"/>
  <c r="L133" i="40" s="1"/>
  <c r="J134" i="40"/>
  <c r="K134" i="40"/>
  <c r="L134" i="40"/>
  <c r="J135" i="40"/>
  <c r="K135" i="40" s="1"/>
  <c r="L135" i="40" s="1"/>
  <c r="J136" i="40"/>
  <c r="K136" i="40" s="1"/>
  <c r="L136" i="40" s="1"/>
  <c r="J137" i="40"/>
  <c r="K137" i="40"/>
  <c r="L137" i="40" s="1"/>
  <c r="J138" i="40"/>
  <c r="K138" i="40"/>
  <c r="L138" i="40"/>
  <c r="J139" i="40"/>
  <c r="K139" i="40" s="1"/>
  <c r="L139" i="40" s="1"/>
  <c r="J140" i="40"/>
  <c r="K140" i="40" s="1"/>
  <c r="L140" i="40" s="1"/>
  <c r="J141" i="40"/>
  <c r="K141" i="40"/>
  <c r="L141" i="40" s="1"/>
  <c r="J142" i="40"/>
  <c r="K142" i="40"/>
  <c r="L142" i="40"/>
  <c r="J143" i="40"/>
  <c r="K143" i="40" s="1"/>
  <c r="L143" i="40" s="1"/>
  <c r="J144" i="40"/>
  <c r="K144" i="40" s="1"/>
  <c r="L144" i="40" s="1"/>
  <c r="P122" i="40" l="1"/>
  <c r="J113" i="40"/>
  <c r="K113" i="40" s="1"/>
  <c r="L113" i="40" s="1"/>
  <c r="J114" i="40"/>
  <c r="K114" i="40" s="1"/>
  <c r="L114" i="40" s="1"/>
  <c r="J115" i="40"/>
  <c r="K115" i="40"/>
  <c r="L115" i="40" s="1"/>
  <c r="J116" i="40"/>
  <c r="K116" i="40" s="1"/>
  <c r="L116" i="40" s="1"/>
  <c r="J117" i="40"/>
  <c r="K117" i="40"/>
  <c r="L117" i="40" s="1"/>
  <c r="J118" i="40"/>
  <c r="K118" i="40"/>
  <c r="L118" i="40" s="1"/>
  <c r="J119" i="40"/>
  <c r="K119" i="40" s="1"/>
  <c r="L119" i="40" s="1"/>
  <c r="J120" i="40"/>
  <c r="K120" i="40" s="1"/>
  <c r="L120" i="40" s="1"/>
  <c r="J121" i="40"/>
  <c r="K121" i="40" s="1"/>
  <c r="L121" i="40" s="1"/>
  <c r="J122" i="40"/>
  <c r="K122" i="40" s="1"/>
  <c r="L122" i="40" s="1"/>
  <c r="O122" i="40" l="1"/>
  <c r="P112" i="40"/>
  <c r="J99" i="40"/>
  <c r="K99" i="40" s="1"/>
  <c r="L99" i="40" s="1"/>
  <c r="J100" i="40"/>
  <c r="K100" i="40"/>
  <c r="L100" i="40" s="1"/>
  <c r="J101" i="40"/>
  <c r="K101" i="40"/>
  <c r="L101" i="40" s="1"/>
  <c r="J102" i="40"/>
  <c r="K102" i="40" s="1"/>
  <c r="L102" i="40" s="1"/>
  <c r="J103" i="40"/>
  <c r="K103" i="40" s="1"/>
  <c r="L103" i="40" s="1"/>
  <c r="J104" i="40"/>
  <c r="K104" i="40" s="1"/>
  <c r="L104" i="40" s="1"/>
  <c r="J105" i="40"/>
  <c r="K105" i="40" s="1"/>
  <c r="L105" i="40" s="1"/>
  <c r="J106" i="40"/>
  <c r="K106" i="40" s="1"/>
  <c r="L106" i="40" s="1"/>
  <c r="J107" i="40"/>
  <c r="K107" i="40" s="1"/>
  <c r="L107" i="40" s="1"/>
  <c r="J108" i="40"/>
  <c r="K108" i="40"/>
  <c r="L108" i="40" s="1"/>
  <c r="J109" i="40"/>
  <c r="K109" i="40"/>
  <c r="L109" i="40" s="1"/>
  <c r="J110" i="40"/>
  <c r="K110" i="40" s="1"/>
  <c r="L110" i="40" s="1"/>
  <c r="J111" i="40"/>
  <c r="K111" i="40" s="1"/>
  <c r="L111" i="40" s="1"/>
  <c r="J112" i="40"/>
  <c r="K112" i="40" s="1"/>
  <c r="L112" i="40" s="1"/>
  <c r="O112" i="40" l="1"/>
  <c r="P98" i="40"/>
  <c r="J80" i="40"/>
  <c r="K80" i="40" s="1"/>
  <c r="L80" i="40" s="1"/>
  <c r="J81" i="40"/>
  <c r="K81" i="40" s="1"/>
  <c r="L81" i="40" s="1"/>
  <c r="J82" i="40"/>
  <c r="K82" i="40" s="1"/>
  <c r="L82" i="40" s="1"/>
  <c r="J83" i="40"/>
  <c r="K83" i="40" s="1"/>
  <c r="L83" i="40" s="1"/>
  <c r="J84" i="40"/>
  <c r="K84" i="40"/>
  <c r="L84" i="40" s="1"/>
  <c r="J85" i="40"/>
  <c r="K85" i="40" s="1"/>
  <c r="L85" i="40" s="1"/>
  <c r="J86" i="40"/>
  <c r="K86" i="40"/>
  <c r="L86" i="40" s="1"/>
  <c r="J87" i="40"/>
  <c r="K87" i="40"/>
  <c r="L87" i="40" s="1"/>
  <c r="J88" i="40"/>
  <c r="K88" i="40" s="1"/>
  <c r="L88" i="40" s="1"/>
  <c r="J89" i="40"/>
  <c r="K89" i="40" s="1"/>
  <c r="L89" i="40" s="1"/>
  <c r="J90" i="40"/>
  <c r="K90" i="40" s="1"/>
  <c r="L90" i="40" s="1"/>
  <c r="J91" i="40"/>
  <c r="K91" i="40" s="1"/>
  <c r="L91" i="40" s="1"/>
  <c r="J92" i="40"/>
  <c r="K92" i="40"/>
  <c r="L92" i="40" s="1"/>
  <c r="J93" i="40"/>
  <c r="K93" i="40" s="1"/>
  <c r="L93" i="40" s="1"/>
  <c r="J94" i="40"/>
  <c r="K94" i="40"/>
  <c r="L94" i="40" s="1"/>
  <c r="J95" i="40"/>
  <c r="K95" i="40"/>
  <c r="L95" i="40" s="1"/>
  <c r="J96" i="40"/>
  <c r="K96" i="40" s="1"/>
  <c r="L96" i="40" s="1"/>
  <c r="J97" i="40"/>
  <c r="K97" i="40" s="1"/>
  <c r="L97" i="40" s="1"/>
  <c r="J98" i="40"/>
  <c r="K98" i="40" s="1"/>
  <c r="L98" i="40" s="1"/>
  <c r="O98" i="40" l="1"/>
  <c r="P79" i="40"/>
  <c r="J61" i="40"/>
  <c r="K61" i="40" s="1"/>
  <c r="L61" i="40" s="1"/>
  <c r="J62" i="40"/>
  <c r="K62" i="40"/>
  <c r="L62" i="40" s="1"/>
  <c r="J63" i="40"/>
  <c r="K63" i="40" s="1"/>
  <c r="L63" i="40" s="1"/>
  <c r="J64" i="40"/>
  <c r="K64" i="40"/>
  <c r="L64" i="40" s="1"/>
  <c r="J65" i="40"/>
  <c r="K65" i="40"/>
  <c r="L65" i="40" s="1"/>
  <c r="J66" i="40"/>
  <c r="K66" i="40" s="1"/>
  <c r="L66" i="40" s="1"/>
  <c r="J67" i="40"/>
  <c r="K67" i="40" s="1"/>
  <c r="L67" i="40" s="1"/>
  <c r="J68" i="40"/>
  <c r="K68" i="40" s="1"/>
  <c r="L68" i="40" s="1"/>
  <c r="J69" i="40"/>
  <c r="K69" i="40" s="1"/>
  <c r="L69" i="40" s="1"/>
  <c r="J70" i="40"/>
  <c r="K70" i="40"/>
  <c r="L70" i="40" s="1"/>
  <c r="J71" i="40"/>
  <c r="K71" i="40" s="1"/>
  <c r="L71" i="40" s="1"/>
  <c r="J72" i="40"/>
  <c r="K72" i="40"/>
  <c r="L72" i="40" s="1"/>
  <c r="J73" i="40"/>
  <c r="K73" i="40"/>
  <c r="L73" i="40" s="1"/>
  <c r="J74" i="40"/>
  <c r="K74" i="40" s="1"/>
  <c r="L74" i="40" s="1"/>
  <c r="J75" i="40"/>
  <c r="K75" i="40" s="1"/>
  <c r="L75" i="40" s="1"/>
  <c r="J76" i="40"/>
  <c r="K76" i="40" s="1"/>
  <c r="L76" i="40" s="1"/>
  <c r="J77" i="40"/>
  <c r="K77" i="40" s="1"/>
  <c r="L77" i="40" s="1"/>
  <c r="J78" i="40"/>
  <c r="K78" i="40"/>
  <c r="L78" i="40" s="1"/>
  <c r="J79" i="40"/>
  <c r="K79" i="40" s="1"/>
  <c r="L79" i="40" s="1"/>
  <c r="O79" i="40" l="1"/>
  <c r="P60" i="40"/>
  <c r="J33" i="40"/>
  <c r="K33" i="40" s="1"/>
  <c r="L33" i="40" s="1"/>
  <c r="J34" i="40"/>
  <c r="K34" i="40" s="1"/>
  <c r="L34" i="40" s="1"/>
  <c r="J35" i="40"/>
  <c r="K35" i="40" s="1"/>
  <c r="L35" i="40" s="1"/>
  <c r="J36" i="40"/>
  <c r="K36" i="40" s="1"/>
  <c r="L36" i="40" s="1"/>
  <c r="J37" i="40"/>
  <c r="K37" i="40" s="1"/>
  <c r="L37" i="40" s="1"/>
  <c r="J38" i="40"/>
  <c r="K38" i="40" s="1"/>
  <c r="L38" i="40" s="1"/>
  <c r="J39" i="40"/>
  <c r="K39" i="40"/>
  <c r="L39" i="40" s="1"/>
  <c r="J40" i="40"/>
  <c r="K40" i="40"/>
  <c r="L40" i="40" s="1"/>
  <c r="J41" i="40"/>
  <c r="K41" i="40" s="1"/>
  <c r="L41" i="40" s="1"/>
  <c r="J42" i="40"/>
  <c r="K42" i="40" s="1"/>
  <c r="L42" i="40" s="1"/>
  <c r="J43" i="40"/>
  <c r="K43" i="40" s="1"/>
  <c r="L43" i="40" s="1"/>
  <c r="J44" i="40"/>
  <c r="K44" i="40" s="1"/>
  <c r="L44" i="40" s="1"/>
  <c r="J45" i="40"/>
  <c r="K45" i="40" s="1"/>
  <c r="L45" i="40" s="1"/>
  <c r="J46" i="40"/>
  <c r="K46" i="40" s="1"/>
  <c r="L46" i="40" s="1"/>
  <c r="J47" i="40"/>
  <c r="K47" i="40"/>
  <c r="L47" i="40" s="1"/>
  <c r="J48" i="40"/>
  <c r="K48" i="40"/>
  <c r="L48" i="40" s="1"/>
  <c r="J49" i="40"/>
  <c r="K49" i="40" s="1"/>
  <c r="L49" i="40" s="1"/>
  <c r="J50" i="40"/>
  <c r="K50" i="40" s="1"/>
  <c r="L50" i="40" s="1"/>
  <c r="J51" i="40"/>
  <c r="K51" i="40" s="1"/>
  <c r="L51" i="40" s="1"/>
  <c r="J52" i="40"/>
  <c r="K52" i="40" s="1"/>
  <c r="L52" i="40" s="1"/>
  <c r="J53" i="40"/>
  <c r="K53" i="40" s="1"/>
  <c r="L53" i="40" s="1"/>
  <c r="J54" i="40"/>
  <c r="K54" i="40" s="1"/>
  <c r="L54" i="40" s="1"/>
  <c r="J55" i="40"/>
  <c r="K55" i="40"/>
  <c r="L55" i="40" s="1"/>
  <c r="J56" i="40"/>
  <c r="K56" i="40"/>
  <c r="L56" i="40" s="1"/>
  <c r="J57" i="40"/>
  <c r="K57" i="40" s="1"/>
  <c r="L57" i="40" s="1"/>
  <c r="J58" i="40"/>
  <c r="K58" i="40" s="1"/>
  <c r="L58" i="40" s="1"/>
  <c r="J59" i="40"/>
  <c r="K59" i="40" s="1"/>
  <c r="L59" i="40" s="1"/>
  <c r="J60" i="40"/>
  <c r="K60" i="40" s="1"/>
  <c r="L60" i="40" s="1"/>
  <c r="P32" i="40"/>
  <c r="O60" i="40" l="1"/>
  <c r="J8" i="40"/>
  <c r="K8" i="40" s="1"/>
  <c r="L8" i="40" s="1"/>
  <c r="J9" i="40"/>
  <c r="K9" i="40"/>
  <c r="L9" i="40" s="1"/>
  <c r="J10" i="40"/>
  <c r="K10" i="40"/>
  <c r="L10" i="40" s="1"/>
  <c r="J11" i="40"/>
  <c r="K11" i="40" s="1"/>
  <c r="L11" i="40" s="1"/>
  <c r="J12" i="40"/>
  <c r="K12" i="40" s="1"/>
  <c r="L12" i="40" s="1"/>
  <c r="J13" i="40"/>
  <c r="K13" i="40" s="1"/>
  <c r="L13" i="40" s="1"/>
  <c r="J14" i="40"/>
  <c r="K14" i="40" s="1"/>
  <c r="L14" i="40" s="1"/>
  <c r="J15" i="40"/>
  <c r="K15" i="40" s="1"/>
  <c r="L15" i="40" s="1"/>
  <c r="J16" i="40"/>
  <c r="K16" i="40" s="1"/>
  <c r="L16" i="40" s="1"/>
  <c r="J17" i="40"/>
  <c r="K17" i="40"/>
  <c r="L17" i="40" s="1"/>
  <c r="J18" i="40"/>
  <c r="K18" i="40"/>
  <c r="L18" i="40" s="1"/>
  <c r="J19" i="40"/>
  <c r="K19" i="40" s="1"/>
  <c r="L19" i="40" s="1"/>
  <c r="J20" i="40"/>
  <c r="K20" i="40" s="1"/>
  <c r="L20" i="40" s="1"/>
  <c r="J21" i="40"/>
  <c r="K21" i="40" s="1"/>
  <c r="L21" i="40" s="1"/>
  <c r="J22" i="40"/>
  <c r="K22" i="40" s="1"/>
  <c r="L22" i="40" s="1"/>
  <c r="J23" i="40"/>
  <c r="K23" i="40" s="1"/>
  <c r="L23" i="40" s="1"/>
  <c r="J24" i="40"/>
  <c r="K24" i="40" s="1"/>
  <c r="L24" i="40" s="1"/>
  <c r="J25" i="40"/>
  <c r="K25" i="40"/>
  <c r="L25" i="40" s="1"/>
  <c r="J26" i="40"/>
  <c r="K26" i="40"/>
  <c r="L26" i="40" s="1"/>
  <c r="J27" i="40"/>
  <c r="K27" i="40" s="1"/>
  <c r="L27" i="40" s="1"/>
  <c r="J28" i="40"/>
  <c r="K28" i="40" s="1"/>
  <c r="L28" i="40" s="1"/>
  <c r="J29" i="40"/>
  <c r="K29" i="40" s="1"/>
  <c r="L29" i="40" s="1"/>
  <c r="J30" i="40"/>
  <c r="K30" i="40" s="1"/>
  <c r="L30" i="40" s="1"/>
  <c r="J31" i="40"/>
  <c r="K31" i="40" s="1"/>
  <c r="L31" i="40" s="1"/>
  <c r="J32" i="40"/>
  <c r="K32" i="40" s="1"/>
  <c r="L32" i="40" s="1"/>
  <c r="O32" i="40" l="1"/>
  <c r="J6" i="40"/>
  <c r="K6" i="40" s="1"/>
  <c r="N3" i="40"/>
  <c r="O6" i="40" s="1"/>
  <c r="Q6" i="41" s="1"/>
  <c r="K3" i="40"/>
  <c r="I3" i="40"/>
  <c r="Q6" i="37"/>
  <c r="P6" i="37"/>
  <c r="O6" i="37"/>
  <c r="N6" i="37"/>
  <c r="J8" i="37"/>
  <c r="K8" i="37"/>
  <c r="L8" i="37"/>
  <c r="J9" i="37"/>
  <c r="K9" i="37" s="1"/>
  <c r="L9" i="37" s="1"/>
  <c r="J10" i="37"/>
  <c r="K10" i="37"/>
  <c r="L10" i="37" s="1"/>
  <c r="J11" i="37"/>
  <c r="K11" i="37"/>
  <c r="L11" i="37" s="1"/>
  <c r="J12" i="37"/>
  <c r="K12" i="37"/>
  <c r="L12" i="37"/>
  <c r="J13" i="37"/>
  <c r="K13" i="37" s="1"/>
  <c r="L13" i="37" s="1"/>
  <c r="J14" i="37"/>
  <c r="K14" i="37"/>
  <c r="L14" i="37" s="1"/>
  <c r="J15" i="37"/>
  <c r="K15" i="37" s="1"/>
  <c r="L15" i="37" s="1"/>
  <c r="Q6" i="40" l="1"/>
  <c r="J3" i="40"/>
  <c r="L3" i="40" s="1"/>
  <c r="M3" i="40"/>
  <c r="J6" i="37"/>
  <c r="K6" i="37" s="1"/>
  <c r="N3" i="37"/>
  <c r="K3" i="37"/>
  <c r="I3" i="37"/>
  <c r="P6" i="40" l="1"/>
  <c r="N6" i="40"/>
  <c r="P6" i="41" s="1"/>
  <c r="J3" i="37"/>
  <c r="L3" i="37" s="1"/>
  <c r="M3" i="37"/>
</calcChain>
</file>

<file path=xl/sharedStrings.xml><?xml version="1.0" encoding="utf-8"?>
<sst xmlns="http://schemas.openxmlformats.org/spreadsheetml/2006/main" count="2275" uniqueCount="788">
  <si>
    <t>Open Time</t>
  </si>
  <si>
    <t>Type</t>
  </si>
  <si>
    <t>Size</t>
  </si>
  <si>
    <t>Item</t>
  </si>
  <si>
    <t>Price</t>
  </si>
  <si>
    <t>S / L</t>
  </si>
  <si>
    <t>T / P</t>
  </si>
  <si>
    <t>Close Time</t>
  </si>
  <si>
    <t>Profit</t>
  </si>
  <si>
    <t>pips</t>
    <phoneticPr fontId="1"/>
  </si>
  <si>
    <t>勝率</t>
    <rPh sb="0" eb="2">
      <t>ショウリツ</t>
    </rPh>
    <phoneticPr fontId="1"/>
  </si>
  <si>
    <t>負け</t>
    <rPh sb="0" eb="1">
      <t>マ</t>
    </rPh>
    <phoneticPr fontId="1"/>
  </si>
  <si>
    <t>勝ち</t>
    <rPh sb="0" eb="1">
      <t>カ</t>
    </rPh>
    <phoneticPr fontId="1"/>
  </si>
  <si>
    <t>取引回数</t>
    <rPh sb="0" eb="2">
      <t>トリヒキ</t>
    </rPh>
    <rPh sb="2" eb="4">
      <t>カイスウ</t>
    </rPh>
    <phoneticPr fontId="1"/>
  </si>
  <si>
    <t>獲得pips</t>
    <rPh sb="0" eb="2">
      <t>カクトク</t>
    </rPh>
    <phoneticPr fontId="1"/>
  </si>
  <si>
    <t>獲得金額</t>
    <rPh sb="0" eb="2">
      <t>カクトク</t>
    </rPh>
    <rPh sb="2" eb="4">
      <t>キンガク</t>
    </rPh>
    <phoneticPr fontId="1"/>
  </si>
  <si>
    <t>利益</t>
    <rPh sb="0" eb="2">
      <t>リエキ</t>
    </rPh>
    <phoneticPr fontId="1"/>
  </si>
  <si>
    <t>差額</t>
    <rPh sb="0" eb="2">
      <t>サガク</t>
    </rPh>
    <phoneticPr fontId="1"/>
  </si>
  <si>
    <t>累計</t>
    <rPh sb="0" eb="2">
      <t>ルイケイ</t>
    </rPh>
    <phoneticPr fontId="1"/>
  </si>
  <si>
    <t>buy</t>
  </si>
  <si>
    <t>sell</t>
  </si>
  <si>
    <t>usdjpy</t>
  </si>
  <si>
    <t>2013年度計</t>
    <rPh sb="4" eb="6">
      <t>ネンド</t>
    </rPh>
    <rPh sb="6" eb="7">
      <t>ケイ</t>
    </rPh>
    <phoneticPr fontId="1"/>
  </si>
  <si>
    <t>2013.11.29 11:58</t>
  </si>
  <si>
    <t>2013.11.29 13:16</t>
  </si>
  <si>
    <t>2013.11.29 10:49</t>
  </si>
  <si>
    <t>2013.11.29 11:55</t>
  </si>
  <si>
    <t>2013.11.29 09:11</t>
  </si>
  <si>
    <t>2013.11.29 10:36</t>
  </si>
  <si>
    <t>2013.11.29 07:02</t>
  </si>
  <si>
    <t>2013.11.29 09:49</t>
  </si>
  <si>
    <t>2013.11.29 06:16</t>
  </si>
  <si>
    <t>2013.11.29 09:32</t>
  </si>
  <si>
    <t>2013.11.29 03:38</t>
  </si>
  <si>
    <t>2013.11.29 06:00</t>
  </si>
  <si>
    <t>2013.11.29 03:39</t>
  </si>
  <si>
    <t>2013.12.02 18:03</t>
  </si>
  <si>
    <t>2013.12.02 21:45</t>
  </si>
  <si>
    <t>2013.12.02 11:07</t>
  </si>
  <si>
    <t>2013.12.02 16:42</t>
  </si>
  <si>
    <t>2013.12.02 16:24</t>
  </si>
  <si>
    <t>2013.12.02 13:19</t>
  </si>
  <si>
    <t>2013.12.02 13:16</t>
  </si>
  <si>
    <t>2013.12.02 16:27</t>
  </si>
  <si>
    <t>2013.12.02 16:25</t>
  </si>
  <si>
    <t>2013.12.02 16:23</t>
  </si>
  <si>
    <t>2013.12.02 10:31</t>
  </si>
  <si>
    <t>2013.12.02 12:06</t>
  </si>
  <si>
    <t>2013.12.02 09:58</t>
  </si>
  <si>
    <t>2013.12.02 10:01</t>
  </si>
  <si>
    <t>2013.12.02 07:55</t>
  </si>
  <si>
    <t>2013.12.02 11:13</t>
  </si>
  <si>
    <t>2013.12.02 10:03</t>
  </si>
  <si>
    <t>2013.12.02 12:04</t>
  </si>
  <si>
    <t>2013.12.02 09:11</t>
  </si>
  <si>
    <t>2013.12.02 11:23</t>
  </si>
  <si>
    <t>2013.12.02 10:32</t>
  </si>
  <si>
    <t>2013.11.29 23:49</t>
  </si>
  <si>
    <t>2013.12.02 02:57</t>
  </si>
  <si>
    <t>2013.12.02 01:02</t>
  </si>
  <si>
    <t>2013.12.02 01:01</t>
  </si>
  <si>
    <t>2013.12.02 02:56</t>
  </si>
  <si>
    <t>2013.11.29 17:59</t>
  </si>
  <si>
    <t>2013.12.02 01:53</t>
  </si>
  <si>
    <t>2013.11.29 18:36</t>
  </si>
  <si>
    <t>2013.12.02 01:04</t>
  </si>
  <si>
    <t>小計</t>
    <rPh sb="0" eb="2">
      <t>ショウケイ</t>
    </rPh>
    <phoneticPr fontId="1"/>
  </si>
  <si>
    <t>2013.12.03 20:40</t>
  </si>
  <si>
    <t>2013.12.03 21:21</t>
  </si>
  <si>
    <t>2013.12.03 20:37</t>
  </si>
  <si>
    <t>2013.12.03 21:07</t>
  </si>
  <si>
    <t>2013.12.03 17:54</t>
  </si>
  <si>
    <t>2013.12.03 19:12</t>
  </si>
  <si>
    <t>2013.12.03 18:36</t>
  </si>
  <si>
    <t>2013.12.03 15:44</t>
  </si>
  <si>
    <t>2013.12.03 16:24</t>
  </si>
  <si>
    <t>2013.12.03 15:16</t>
  </si>
  <si>
    <t>2013.12.03 13:23</t>
  </si>
  <si>
    <t>2013.12.03 14:08</t>
  </si>
  <si>
    <t>2013.12.03 13:40</t>
  </si>
  <si>
    <t>2013.12.03 11:29</t>
  </si>
  <si>
    <t>2013.12.03 11:59</t>
  </si>
  <si>
    <t>2013.12.03 11:54</t>
  </si>
  <si>
    <t>2013.12.03 11:41</t>
  </si>
  <si>
    <t>2013.12.03 11:57</t>
  </si>
  <si>
    <t>2013.12.03 09:46</t>
  </si>
  <si>
    <t>2013.12.03 11:45</t>
  </si>
  <si>
    <t>2013.12.03 11:28</t>
  </si>
  <si>
    <t>2013.12.03 10:36</t>
  </si>
  <si>
    <t>2013.12.03 11:06</t>
  </si>
  <si>
    <t>2013.12.03 05:43</t>
  </si>
  <si>
    <t>2013.12.03 08:13</t>
  </si>
  <si>
    <t>2013.12.03 03:16</t>
  </si>
  <si>
    <t>2013.12.03 03:11</t>
  </si>
  <si>
    <t>2013.12.03 06:20</t>
  </si>
  <si>
    <t>2013.12.03 06:18</t>
  </si>
  <si>
    <t>2013.12.03 08:04</t>
  </si>
  <si>
    <t>2013.12.03 06:28</t>
  </si>
  <si>
    <t>2013.12.03 05:32</t>
  </si>
  <si>
    <t>2013.12.03 07:55</t>
  </si>
  <si>
    <t>2013.12.03 06:26</t>
  </si>
  <si>
    <t>2013.12.03 06:15</t>
  </si>
  <si>
    <t>2013.12.03 00:07</t>
  </si>
  <si>
    <t>2013.12.03 03:12</t>
  </si>
  <si>
    <t>2013.12.02 22:34</t>
  </si>
  <si>
    <t>2013.12.04 20:30</t>
  </si>
  <si>
    <t>2013.12.04 21:00</t>
  </si>
  <si>
    <t>2013.12.04 19:04</t>
  </si>
  <si>
    <t>2013.12.04 19:24</t>
  </si>
  <si>
    <t>2013.12.04 19:00</t>
  </si>
  <si>
    <t>2013.12.04 19:20</t>
  </si>
  <si>
    <t>2013.12.04 19:12</t>
  </si>
  <si>
    <t>2013.12.04 17:00</t>
  </si>
  <si>
    <t>2013.12.04 17:08</t>
  </si>
  <si>
    <t>2013.12.04 13:11</t>
  </si>
  <si>
    <t>2013.12.04 15:15</t>
  </si>
  <si>
    <t>2013.12.04 11:42</t>
  </si>
  <si>
    <t>2013.12.04 14:52</t>
  </si>
  <si>
    <t>2013.12.04 15:00</t>
  </si>
  <si>
    <t>2013.12.04 10:15</t>
  </si>
  <si>
    <t>2013.12.04 10:28</t>
  </si>
  <si>
    <t>2013.12.04 09:21</t>
  </si>
  <si>
    <t>2013.12.04 10:18</t>
  </si>
  <si>
    <t>2013.12.04 08:48</t>
  </si>
  <si>
    <t>2013.12.04 05:51</t>
  </si>
  <si>
    <t>2013.12.04 07:01</t>
  </si>
  <si>
    <t>2013.12.04 05:02</t>
  </si>
  <si>
    <t>2013.12.04 03:33</t>
  </si>
  <si>
    <t>2013.12.04 04:23</t>
  </si>
  <si>
    <t>2013.12.04 01:13</t>
  </si>
  <si>
    <t>2013.12.04 02:03</t>
  </si>
  <si>
    <t>2013.12.03 23:35</t>
  </si>
  <si>
    <t>2013.12.04 01:11</t>
  </si>
  <si>
    <t>2013.12.05 20:21</t>
  </si>
  <si>
    <t>2013.12.05 22:25</t>
  </si>
  <si>
    <t>2013.12.05 18:24</t>
  </si>
  <si>
    <t>2013.12.05 18:38</t>
  </si>
  <si>
    <t>2013.12.05 18:19</t>
  </si>
  <si>
    <t>2013.12.05 18:34</t>
  </si>
  <si>
    <t>2013.12.05 16:15</t>
  </si>
  <si>
    <t>2013.12.05 16:27</t>
  </si>
  <si>
    <t>2013.12.05 12:44</t>
  </si>
  <si>
    <t>2013.12.05 15:24</t>
  </si>
  <si>
    <t>2013.12.05 09:22</t>
  </si>
  <si>
    <t>2013.12.05 09:32</t>
  </si>
  <si>
    <t>2013.12.05 09:13</t>
  </si>
  <si>
    <t>2013.12.05 06:46</t>
  </si>
  <si>
    <t>2013.12.05 07:49</t>
  </si>
  <si>
    <t>2013.12.05 07:32</t>
  </si>
  <si>
    <t>2013.12.05 07:01</t>
  </si>
  <si>
    <t>2013.12.05 07:30</t>
  </si>
  <si>
    <t>2013.12.05 07:48</t>
  </si>
  <si>
    <t>2013.12.05 07:33</t>
  </si>
  <si>
    <t>2013.12.05 05:21</t>
  </si>
  <si>
    <t>2013.12.05 01:18</t>
  </si>
  <si>
    <t>2013.12.05 03:09</t>
  </si>
  <si>
    <t>2013.12.04 22:37</t>
  </si>
  <si>
    <t>2013.12.04 23:44</t>
  </si>
  <si>
    <t>2013.12.05 03:08</t>
  </si>
  <si>
    <t>2013.12.05 01:21</t>
  </si>
  <si>
    <t>2013.12.06 18:59</t>
  </si>
  <si>
    <t>2013.12.06 22:14</t>
  </si>
  <si>
    <t>2013.12.06 15:29</t>
  </si>
  <si>
    <t>2013.12.06 15:54</t>
  </si>
  <si>
    <t>2013.12.06 15:17</t>
  </si>
  <si>
    <t>2013.12.06 15:37</t>
  </si>
  <si>
    <t>2013.12.06 15:30</t>
  </si>
  <si>
    <t>2013.12.06 15:46</t>
  </si>
  <si>
    <t>2013.12.06 10:25</t>
  </si>
  <si>
    <t>2013.12.06 12:40</t>
  </si>
  <si>
    <t>2013.12.06 09:04</t>
  </si>
  <si>
    <t>2013.12.06 06:32</t>
  </si>
  <si>
    <t>2013.12.06 07:40</t>
  </si>
  <si>
    <t>2013.12.06 07:11</t>
  </si>
  <si>
    <t>2013.12.06 06:38</t>
  </si>
  <si>
    <t>2013.12.06 02:53</t>
  </si>
  <si>
    <t>2013.12.06 03:10</t>
  </si>
  <si>
    <t>2013.12.06 01:08</t>
  </si>
  <si>
    <t>2013.12.06 01:37</t>
  </si>
  <si>
    <t>2013.12.09 21:55</t>
  </si>
  <si>
    <t>2013.12.09 22:44</t>
  </si>
  <si>
    <t>2013.12.09 19:17</t>
  </si>
  <si>
    <t>2013.12.09 21:10</t>
  </si>
  <si>
    <t>2013.12.09 06:56</t>
  </si>
  <si>
    <t>2013.12.09 15:15</t>
  </si>
  <si>
    <t>2013.12.09 07:34</t>
  </si>
  <si>
    <t>2013.12.09 09:09</t>
  </si>
  <si>
    <t>2013.12.09 12:33</t>
  </si>
  <si>
    <t>2013.12.09 07:40</t>
  </si>
  <si>
    <t>2013.12.09 10:14</t>
  </si>
  <si>
    <t>2013.12.09 11:18</t>
  </si>
  <si>
    <t>2013.12.09 05:39</t>
  </si>
  <si>
    <t>2013.12.09 03:22</t>
  </si>
  <si>
    <t>2013.12.09 04:07</t>
  </si>
  <si>
    <t>2013.12.09 00:27</t>
  </si>
  <si>
    <t>2013.12.09 02:02</t>
  </si>
  <si>
    <t>2013.12.10 23:08</t>
  </si>
  <si>
    <t>2013.12.10 23:55</t>
  </si>
  <si>
    <t>2013.12.10 20:28</t>
  </si>
  <si>
    <t>2013.12.10 21:10</t>
  </si>
  <si>
    <t>2013.12.10 20:55</t>
  </si>
  <si>
    <t>2013.12.10 16:11</t>
  </si>
  <si>
    <t>2013.12.10 16:34</t>
  </si>
  <si>
    <t>2013.12.10 14:52</t>
  </si>
  <si>
    <t>2013.12.10 15:49</t>
  </si>
  <si>
    <t>2013.12.10 14:11</t>
  </si>
  <si>
    <t>2013.12.10 15:08</t>
  </si>
  <si>
    <t>2013.12.10 10:05</t>
  </si>
  <si>
    <t>2013.12.10 15:33</t>
  </si>
  <si>
    <t>2013.12.10 09:54</t>
  </si>
  <si>
    <t>2013.12.10 13:16</t>
  </si>
  <si>
    <t>2013.12.10 15:21</t>
  </si>
  <si>
    <t>2013.12.10 14:55</t>
  </si>
  <si>
    <t>2013.12.10 15:30</t>
  </si>
  <si>
    <t>2013.12.10 02:50</t>
  </si>
  <si>
    <t>2013.12.10 03:37</t>
  </si>
  <si>
    <t>2013.12.09 18:28</t>
  </si>
  <si>
    <t>2013.12.10 02:55</t>
  </si>
  <si>
    <t>2013.12.10 01:22</t>
  </si>
  <si>
    <t>2013.12.10 02:06</t>
  </si>
  <si>
    <t>2013.12.10 00:04</t>
  </si>
  <si>
    <t>2013.12.11 20:43</t>
  </si>
  <si>
    <t>2013.12.11 22:11</t>
  </si>
  <si>
    <t>2013.12.11 20:10</t>
  </si>
  <si>
    <t>2013.12.11 19:25</t>
  </si>
  <si>
    <t>2013.12.11 19:35</t>
  </si>
  <si>
    <t>2013.12.11 17:49</t>
  </si>
  <si>
    <t>2013.12.11 17:58</t>
  </si>
  <si>
    <t>2013.12.11 16:46</t>
  </si>
  <si>
    <t>2013.12.11 17:19</t>
  </si>
  <si>
    <t>2013.12.11 17:06</t>
  </si>
  <si>
    <t>2013.12.11 15:25</t>
  </si>
  <si>
    <t>2013.12.11 16:40</t>
  </si>
  <si>
    <t>2013.12.11 15:56</t>
  </si>
  <si>
    <t>2013.12.11 09:25</t>
  </si>
  <si>
    <t>2013.12.11 10:17</t>
  </si>
  <si>
    <t>2013.12.11 09:43</t>
  </si>
  <si>
    <t>2013.12.11 00:57</t>
  </si>
  <si>
    <t>2013.12.11 03:23</t>
  </si>
  <si>
    <t>2013.12.11 01:41</t>
  </si>
  <si>
    <t>2013.12.11 01:54</t>
  </si>
  <si>
    <t>2013.12.12 12:48</t>
  </si>
  <si>
    <t>2013.12.12 15:30</t>
  </si>
  <si>
    <t>2013.12.12 09:29</t>
  </si>
  <si>
    <t>2013.12.12 09:42</t>
  </si>
  <si>
    <t>2013.12.12 12:47</t>
  </si>
  <si>
    <t>2013.12.12 02:40</t>
  </si>
  <si>
    <t>2013.12.12 04:28</t>
  </si>
  <si>
    <t>2013.12.12 03:40</t>
  </si>
  <si>
    <t>2013.12.13 17:23</t>
  </si>
  <si>
    <t>2013.12.13 17:37</t>
  </si>
  <si>
    <t>2013.12.13 15:56</t>
  </si>
  <si>
    <t>2013.12.13 16:31</t>
  </si>
  <si>
    <t>2013.12.13 15:43</t>
  </si>
  <si>
    <t>2013.12.13 16:09</t>
  </si>
  <si>
    <t>2013.12.13 15:18</t>
  </si>
  <si>
    <t>2013.12.13 15:14</t>
  </si>
  <si>
    <t>2013.12.13 15:57</t>
  </si>
  <si>
    <t>2013.12.13 11:14</t>
  </si>
  <si>
    <t>2013.12.13 12:43</t>
  </si>
  <si>
    <t>2013.12.13 09:12</t>
  </si>
  <si>
    <t>2013.12.13 12:10</t>
  </si>
  <si>
    <t>2013.12.13 11:16</t>
  </si>
  <si>
    <t>2013.12.13 08:17</t>
  </si>
  <si>
    <t>2013.12.13 12:08</t>
  </si>
  <si>
    <t>2013.12.13 11:15</t>
  </si>
  <si>
    <t>2013.12.13 09:10</t>
  </si>
  <si>
    <t>2013.12.13 06:00</t>
  </si>
  <si>
    <t>2013.12.13 08:01</t>
  </si>
  <si>
    <t>2013.12.13 06:29</t>
  </si>
  <si>
    <t>2013.12.13 08:00</t>
  </si>
  <si>
    <t>2013.12.13 07:26</t>
  </si>
  <si>
    <t>2013.12.13 07:59</t>
  </si>
  <si>
    <t>2013.12.12 23:38</t>
  </si>
  <si>
    <t>2013.12.13 03:07</t>
  </si>
  <si>
    <t>2013.12.12 20:36</t>
  </si>
  <si>
    <t>2013.12.12 20:03</t>
  </si>
  <si>
    <t>2013.12.13 00:39</t>
  </si>
  <si>
    <t>2013.12.13 00:45</t>
  </si>
  <si>
    <t>2013.12.16 14:33</t>
  </si>
  <si>
    <t>2013.12.16 15:15</t>
  </si>
  <si>
    <t>2013.12.16 15:04</t>
  </si>
  <si>
    <t>2013.12.16 10:45</t>
  </si>
  <si>
    <t>2013.12.16 11:49</t>
  </si>
  <si>
    <t>2013.12.16 10:41</t>
  </si>
  <si>
    <t>2013.12.16 11:07</t>
  </si>
  <si>
    <t>2013.12.16 10:03</t>
  </si>
  <si>
    <t>2013.12.16 10:46</t>
  </si>
  <si>
    <t>2013.12.16 09:16</t>
  </si>
  <si>
    <t>2013.12.16 09:47</t>
  </si>
  <si>
    <t>2013.12.16 05:20</t>
  </si>
  <si>
    <t>2013.12.16 06:48</t>
  </si>
  <si>
    <t>2013.12.16 03:24</t>
  </si>
  <si>
    <t>2013.12.16 06:26</t>
  </si>
  <si>
    <t>2013.12.16 05:14</t>
  </si>
  <si>
    <t>2013.12.16 04:37</t>
  </si>
  <si>
    <t>2013.12.16 04:05</t>
  </si>
  <si>
    <t>2013.12.16 05:40</t>
  </si>
  <si>
    <t>2013.12.16 05:10</t>
  </si>
  <si>
    <t>2013.12.16 05:33</t>
  </si>
  <si>
    <t>2013.12.16 04:36</t>
  </si>
  <si>
    <t>2013.12.16 05:19</t>
  </si>
  <si>
    <t>2013.12.16 01:53</t>
  </si>
  <si>
    <t>2013.12.16 02:12</t>
  </si>
  <si>
    <t>2013.12.17 20:14</t>
  </si>
  <si>
    <t>2013.12.17 20:39</t>
  </si>
  <si>
    <t>2013.12.17 20:31</t>
  </si>
  <si>
    <t>2013.12.17 17:43</t>
  </si>
  <si>
    <t>2013.12.17 19:02</t>
  </si>
  <si>
    <t>2013.12.17 18:16</t>
  </si>
  <si>
    <t>2013.12.17 17:50</t>
  </si>
  <si>
    <t>2013.12.17 12:17</t>
  </si>
  <si>
    <t>2013.12.17 13:35</t>
  </si>
  <si>
    <t>2013.12.17 05:47</t>
  </si>
  <si>
    <t>2013.12.17 09:01</t>
  </si>
  <si>
    <t>2013.12.18 20:59</t>
  </si>
  <si>
    <t>2013.12.18 17:49</t>
  </si>
  <si>
    <t>2013.12.18 18:29</t>
  </si>
  <si>
    <t>2013.12.18 15:22</t>
  </si>
  <si>
    <t>2013.12.18 16:20</t>
  </si>
  <si>
    <t>2013.12.18 15:30</t>
  </si>
  <si>
    <t>2013.12.18 04:10</t>
  </si>
  <si>
    <t>2013.12.18 06:07</t>
  </si>
  <si>
    <t>2013.12.18 02:35</t>
  </si>
  <si>
    <t>2013.12.18 02:58</t>
  </si>
  <si>
    <t>2013.12.18 00:59</t>
  </si>
  <si>
    <t>2013.12.18 01:50</t>
  </si>
  <si>
    <t>2013.12.17 23:56</t>
  </si>
  <si>
    <t>2013.12.18 22:49</t>
  </si>
  <si>
    <t>2013.12.18 22:52</t>
  </si>
  <si>
    <t>2013.12.18 22:51</t>
  </si>
  <si>
    <t>2013.12.19 19:09</t>
  </si>
  <si>
    <t>2013.12.19 20:59</t>
  </si>
  <si>
    <t>2013.12.19 16:07</t>
  </si>
  <si>
    <t>2013.12.19 16:16</t>
  </si>
  <si>
    <t>2013.12.19 11:04</t>
  </si>
  <si>
    <t>2013.12.19 15:31</t>
  </si>
  <si>
    <t>2013.12.19 13:28</t>
  </si>
  <si>
    <t>2013.12.19 15:23</t>
  </si>
  <si>
    <t>2013.12.19 14:57</t>
  </si>
  <si>
    <t>2013.12.19 14:58</t>
  </si>
  <si>
    <t>2013.12.19 15:30</t>
  </si>
  <si>
    <t>2013.12.19 14:34</t>
  </si>
  <si>
    <t>2013.12.19 15:26</t>
  </si>
  <si>
    <t>2013.12.19 08:47</t>
  </si>
  <si>
    <t>2013.12.19 11:02</t>
  </si>
  <si>
    <t>2013.12.19 07:00</t>
  </si>
  <si>
    <t>2013.12.19 08:16</t>
  </si>
  <si>
    <t>2013.12.20 17:44</t>
  </si>
  <si>
    <t>2013.12.20 18:54</t>
  </si>
  <si>
    <t>2013.12.20 18:05</t>
  </si>
  <si>
    <t>2013.12.20 16:57</t>
  </si>
  <si>
    <t>2013.12.20 17:16</t>
  </si>
  <si>
    <t>2013.12.20 17:07</t>
  </si>
  <si>
    <t>2013.12.20 17:09</t>
  </si>
  <si>
    <t>2013.12.20 15:30</t>
  </si>
  <si>
    <t>2013.12.20 16:02</t>
  </si>
  <si>
    <t>2013.12.20 09:45</t>
  </si>
  <si>
    <t>2013.12.20 12:30</t>
  </si>
  <si>
    <t>2013.12.19 22:40</t>
  </si>
  <si>
    <t>2013.12.20 08:07</t>
  </si>
  <si>
    <t>2013.12.20 06:17</t>
  </si>
  <si>
    <t>2013.12.20 02:31</t>
  </si>
  <si>
    <t>2013.12.20 08:00</t>
  </si>
  <si>
    <t>2013.12.20 07:52</t>
  </si>
  <si>
    <t>2013.12.20 07:51</t>
  </si>
  <si>
    <t>2013.12.20 02:26</t>
  </si>
  <si>
    <t>2013.12.20 03:39</t>
  </si>
  <si>
    <t>2013.12.20 02:34</t>
  </si>
  <si>
    <t>2013.12.23 16:35</t>
  </si>
  <si>
    <t>2013.12.23 19:51</t>
  </si>
  <si>
    <t>2013.12.23 14:34</t>
  </si>
  <si>
    <t>2013.12.23 15:07</t>
  </si>
  <si>
    <t>2013.12.24 19:04</t>
  </si>
  <si>
    <t>2013.12.24 20:27</t>
  </si>
  <si>
    <t>2013.12.24 15:30</t>
  </si>
  <si>
    <t>2013.12.24 17:59</t>
  </si>
  <si>
    <t>2013.12.24 12:27</t>
  </si>
  <si>
    <t>2013.12.24 14:17</t>
  </si>
  <si>
    <t>2013.12.24 11:28</t>
  </si>
  <si>
    <t>2013.12.24 09:18</t>
  </si>
  <si>
    <t>2013.12.24 10:10</t>
  </si>
  <si>
    <t>2013.12.24 07:47</t>
  </si>
  <si>
    <t>2013.12.24 02:54</t>
  </si>
  <si>
    <t>2013.12.24 07:48</t>
  </si>
  <si>
    <t>2013.12.24 03:08</t>
  </si>
  <si>
    <t>2013.12.24 00:35</t>
  </si>
  <si>
    <t>2013.12.24 04:20</t>
  </si>
  <si>
    <t>2013.12.23 21:45</t>
  </si>
  <si>
    <t>2013.12.24 02:58</t>
  </si>
  <si>
    <t>2013.12.24 03:29</t>
  </si>
  <si>
    <t>2013.12.24 04:19</t>
  </si>
  <si>
    <t>2013.12.23 23:52</t>
  </si>
  <si>
    <t>2013.12.24 04:16</t>
  </si>
  <si>
    <t>2013.12.24 03:06</t>
  </si>
  <si>
    <t>2013.12.24 00:38</t>
  </si>
  <si>
    <t>2013.12.24 03:34</t>
  </si>
  <si>
    <t>2013.12.26 21:17</t>
  </si>
  <si>
    <t>2013.12.26 22:00</t>
  </si>
  <si>
    <t>2013.12.26 20:28</t>
  </si>
  <si>
    <t>2013.12.26 19:32</t>
  </si>
  <si>
    <t>2013.12.26 17:45</t>
  </si>
  <si>
    <t>2013.12.26 15:56</t>
  </si>
  <si>
    <t>2013.12.26 16:59</t>
  </si>
  <si>
    <t>2013.12.26 08:16</t>
  </si>
  <si>
    <t>2013.12.26 10:01</t>
  </si>
  <si>
    <t>2013.12.26 01:37</t>
  </si>
  <si>
    <t>2013.12.26 03:41</t>
  </si>
  <si>
    <t>2013.12.26 01:16</t>
  </si>
  <si>
    <t>2013.12.26 02:45</t>
  </si>
  <si>
    <t>2013.12.26 02:29</t>
  </si>
  <si>
    <t>2013.12.26 02:48</t>
  </si>
  <si>
    <t>2013.12.26 02:39</t>
  </si>
  <si>
    <t>2013.12.27 14:54</t>
  </si>
  <si>
    <t>2013.12.27 17:17</t>
  </si>
  <si>
    <t>2013.12.27 09:40</t>
  </si>
  <si>
    <t>2013.12.27 11:00</t>
  </si>
  <si>
    <t>2013.12.27 08:45</t>
  </si>
  <si>
    <t>2013.12.27 02:10</t>
  </si>
  <si>
    <t>2013.12.27 03:32</t>
  </si>
  <si>
    <t>2013.12.27 01:40</t>
  </si>
  <si>
    <t>2013.12.27 02:27</t>
  </si>
  <si>
    <t>2013.12.27 03:12</t>
  </si>
  <si>
    <t>2013.12.27 20:04</t>
  </si>
  <si>
    <t>2013.12.27 23:41</t>
  </si>
  <si>
    <t>2014年度計</t>
    <rPh sb="4" eb="6">
      <t>ネンド</t>
    </rPh>
    <rPh sb="6" eb="7">
      <t>ケイ</t>
    </rPh>
    <phoneticPr fontId="1"/>
  </si>
  <si>
    <t>2013.12.30 20:50</t>
  </si>
  <si>
    <t>2013.12.30 22:20</t>
  </si>
  <si>
    <t>2013.12.30 18:59</t>
  </si>
  <si>
    <t>2013.12.30 17:59</t>
  </si>
  <si>
    <t>2013.12.30 12:59</t>
  </si>
  <si>
    <t>2013.12.30 19:10</t>
  </si>
  <si>
    <t>2013.12.30 11:31</t>
  </si>
  <si>
    <t>2013.12.30 19:00</t>
  </si>
  <si>
    <t>2013.12.30 17:10</t>
  </si>
  <si>
    <t>2013.12.30 15:37</t>
  </si>
  <si>
    <t>2013.12.30 16:57</t>
  </si>
  <si>
    <t>2013.12.30 12:32</t>
  </si>
  <si>
    <t>2013.12.30 15:06</t>
  </si>
  <si>
    <t>2013.12.30 13:13</t>
  </si>
  <si>
    <t>2013.12.30 13:15</t>
  </si>
  <si>
    <t>2013.12.30 14:27</t>
  </si>
  <si>
    <t>2013.12.27 14:55</t>
  </si>
  <si>
    <t>2013.12.30 12:38</t>
  </si>
  <si>
    <t>2013.12.27 13:23</t>
  </si>
  <si>
    <t>2013.12.27 20:23</t>
  </si>
  <si>
    <t>2013.12.27 18:58</t>
  </si>
  <si>
    <t>2013.12.30 00:22</t>
  </si>
  <si>
    <t>2013.12.30 02:54</t>
  </si>
  <si>
    <t>2013.12.30 08:58</t>
  </si>
  <si>
    <t>2013.12.30 10:28</t>
  </si>
  <si>
    <t>2013.12.30 07:23</t>
  </si>
  <si>
    <t>2013.12.30 05:27</t>
  </si>
  <si>
    <t>2013.12.30 00:36</t>
  </si>
  <si>
    <t>2013.12.30 05:47</t>
  </si>
  <si>
    <t>2013.12.30 03:20</t>
  </si>
  <si>
    <t>2013.12.30 04:39</t>
  </si>
  <si>
    <t>2013.12.31 18:32</t>
  </si>
  <si>
    <t>2013.12.31 20:17</t>
  </si>
  <si>
    <t>2013.12.31 10:02</t>
  </si>
  <si>
    <t>2013.12.31 11:29</t>
  </si>
  <si>
    <t>2013.12.31 10:45</t>
  </si>
  <si>
    <t>2013.12.31 06:18</t>
  </si>
  <si>
    <t>2013.12.31 09:18</t>
  </si>
  <si>
    <t>2013.12.31 07:13</t>
  </si>
  <si>
    <t>2013.12.31 07:04</t>
  </si>
  <si>
    <t>2013.12.31 08:37</t>
  </si>
  <si>
    <t>2013.12.31 03:42</t>
  </si>
  <si>
    <t>2013.12.31 01:44</t>
  </si>
  <si>
    <t>2013.12.31 00:48</t>
  </si>
  <si>
    <t>2013.12.31 00:49</t>
  </si>
  <si>
    <t>2014.01.02 21:28</t>
  </si>
  <si>
    <t>2014.01.02 21:48</t>
  </si>
  <si>
    <t>2014.01.02 16:39</t>
  </si>
  <si>
    <t>2014.01.02 16:49</t>
  </si>
  <si>
    <t>2014.01.02 15:53</t>
  </si>
  <si>
    <t>2014.01.02 16:09</t>
  </si>
  <si>
    <t>2014.01.02 15:57</t>
  </si>
  <si>
    <t>2014.01.02 16:40</t>
  </si>
  <si>
    <t>2014.01.02 16:26</t>
  </si>
  <si>
    <t>2014.01.02 13:16</t>
  </si>
  <si>
    <t>2014.01.02 15:14</t>
  </si>
  <si>
    <t>2014.01.02 09:43</t>
  </si>
  <si>
    <t>2014.01.02 12:27</t>
  </si>
  <si>
    <t>2014.01.03 13:26</t>
  </si>
  <si>
    <t>2014.01.03 14:04</t>
  </si>
  <si>
    <t>2014.01.03 09:33</t>
  </si>
  <si>
    <t>2014.01.03 10:24</t>
  </si>
  <si>
    <t>2014.01.03 07:06</t>
  </si>
  <si>
    <t>2014.01.03 07:22</t>
  </si>
  <si>
    <t>2014.01.03 07:00</t>
  </si>
  <si>
    <t>2014.01.03 04:20</t>
  </si>
  <si>
    <t>2014.01.03 04:50</t>
  </si>
  <si>
    <t>2014.01.03 04:14</t>
  </si>
  <si>
    <t>2014.01.03 04:32</t>
  </si>
  <si>
    <t>2014.01.03 04:35</t>
  </si>
  <si>
    <t>2014.01.03 01:20</t>
  </si>
  <si>
    <t>2014.01.03 04:04</t>
  </si>
  <si>
    <t>2014.01.06 21:02</t>
  </si>
  <si>
    <t>2014.01.06 22:38</t>
  </si>
  <si>
    <t>2014.01.06 19:41</t>
  </si>
  <si>
    <t>2014.01.06 20:52</t>
  </si>
  <si>
    <t>2014.01.06 19:36</t>
  </si>
  <si>
    <t>2014.01.06 14:41</t>
  </si>
  <si>
    <t>2014.01.06 17:05</t>
  </si>
  <si>
    <t>2014.01.06 16:24</t>
  </si>
  <si>
    <t>2014.01.06 16:35</t>
  </si>
  <si>
    <t>2014.01.06 17:00</t>
  </si>
  <si>
    <t>2014.01.06 10:18</t>
  </si>
  <si>
    <t>2014.01.06 10:48</t>
  </si>
  <si>
    <t>2014.01.06 10:03</t>
  </si>
  <si>
    <t>2014.01.06 10:26</t>
  </si>
  <si>
    <t>2014.01.06 03:43</t>
  </si>
  <si>
    <t>2014.01.06 04:42</t>
  </si>
  <si>
    <t>2014.01.06 03:52</t>
  </si>
  <si>
    <t>2014.01.06 02:51</t>
  </si>
  <si>
    <t>2014.01.06 02:54</t>
  </si>
  <si>
    <t>2014.01.03 23:53</t>
  </si>
  <si>
    <t>2014.01.06 02:14</t>
  </si>
  <si>
    <t>2014.01.03 22:17</t>
  </si>
  <si>
    <t>2014.01.06 01:17</t>
  </si>
  <si>
    <t>2014.01.06 02:12</t>
  </si>
  <si>
    <t>2014.01.06 02:00</t>
  </si>
  <si>
    <t>2014.01.06 02:07</t>
  </si>
  <si>
    <t>2014.01.03 23:52</t>
  </si>
  <si>
    <t>2014.01.07 19:19</t>
  </si>
  <si>
    <t>2014.01.07 19:44</t>
  </si>
  <si>
    <t>2014.01.07 19:10</t>
  </si>
  <si>
    <t>2014.01.07 17:10</t>
  </si>
  <si>
    <t>2014.01.07 18:06</t>
  </si>
  <si>
    <t>2014.01.07 10:31</t>
  </si>
  <si>
    <t>2014.01.07 12:07</t>
  </si>
  <si>
    <t>2014.01.07 09:48</t>
  </si>
  <si>
    <t>2014.01.07 10:40</t>
  </si>
  <si>
    <t>2014.01.07 05:32</t>
  </si>
  <si>
    <t>2014.01.07 06:45</t>
  </si>
  <si>
    <t>2014.01.07 05:36</t>
  </si>
  <si>
    <t>2014.01.07 02:09</t>
  </si>
  <si>
    <t>2014.01.07 03:07</t>
  </si>
  <si>
    <t>2014.01.07 02:40</t>
  </si>
  <si>
    <t>2014.01.07 02:37</t>
  </si>
  <si>
    <t>2014.01.07 02:55</t>
  </si>
  <si>
    <t>2014.01.07 01:02</t>
  </si>
  <si>
    <t>2014.01.07 02:44</t>
  </si>
  <si>
    <t>2014.01.06 22:39</t>
  </si>
  <si>
    <t>2014.01.07 00:13</t>
  </si>
  <si>
    <t>2014.01.08 22:28</t>
  </si>
  <si>
    <t>2014.01.08 23:51</t>
  </si>
  <si>
    <t>2014.01.08 21:25</t>
  </si>
  <si>
    <t>2014.01.08 21:40</t>
  </si>
  <si>
    <t>2014.01.08 19:09</t>
  </si>
  <si>
    <t>2014.01.08 20:44</t>
  </si>
  <si>
    <t>2014.01.08 18:18</t>
  </si>
  <si>
    <t>2014.01.08 18:33</t>
  </si>
  <si>
    <t>2014.01.08 12:45</t>
  </si>
  <si>
    <t>2014.01.08 15:15</t>
  </si>
  <si>
    <t>2014.01.08 12:30</t>
  </si>
  <si>
    <t>2014.01.08 15:11</t>
  </si>
  <si>
    <t>2014.01.08 09:16</t>
  </si>
  <si>
    <t>2014.01.08 11:48</t>
  </si>
  <si>
    <t>2014.01.08 05:18</t>
  </si>
  <si>
    <t>2014.01.08 10:15</t>
  </si>
  <si>
    <t>2014.01.08 03:24</t>
  </si>
  <si>
    <t>2014.01.08 05:10</t>
  </si>
  <si>
    <t>2014.01.08 08:15</t>
  </si>
  <si>
    <t>2014.01.08 07:02</t>
  </si>
  <si>
    <t>2014.01.08 03:25</t>
  </si>
  <si>
    <t>2014.01.08 08:14</t>
  </si>
  <si>
    <t>2014.01.08 02:10</t>
  </si>
  <si>
    <t>2014.01.08 06:48</t>
  </si>
  <si>
    <t>2014.01.08 06:49</t>
  </si>
  <si>
    <t>2014.01.08 03:22</t>
  </si>
  <si>
    <t>2014.01.08 00:40</t>
  </si>
  <si>
    <t>2014.01.08 08:13</t>
  </si>
  <si>
    <t>2014.01.08 07:11</t>
  </si>
  <si>
    <t>2014.01.08 06:18</t>
  </si>
  <si>
    <t>2014.01.08 01:28</t>
  </si>
  <si>
    <t>2014.01.08 05:13</t>
  </si>
  <si>
    <t>2014.01.08 03:49</t>
  </si>
  <si>
    <t>2014.01.08 00:39</t>
  </si>
  <si>
    <t>2014.01.07 23:57</t>
  </si>
  <si>
    <t>2014.01.08 03:35</t>
  </si>
  <si>
    <t>2014.01.09 18:12</t>
  </si>
  <si>
    <t>2014.01.09 18:31</t>
  </si>
  <si>
    <t>2014.01.09 17:46</t>
  </si>
  <si>
    <t>2014.01.09 18:20</t>
  </si>
  <si>
    <t>2014.01.09 15:24</t>
  </si>
  <si>
    <t>2014.01.09 16:52</t>
  </si>
  <si>
    <t>2014.01.09 15:50</t>
  </si>
  <si>
    <t>2014.01.09 03:48</t>
  </si>
  <si>
    <t>2014.01.09 05:28</t>
  </si>
  <si>
    <t>2014.01.08 23:53</t>
  </si>
  <si>
    <t>2014.01.09 02:21</t>
  </si>
  <si>
    <t>2014.01.10 18:37</t>
  </si>
  <si>
    <t>2014.01.10 19:16</t>
  </si>
  <si>
    <t>2014.01.10 16:55</t>
  </si>
  <si>
    <t>2014.01.10 17:06</t>
  </si>
  <si>
    <t>2014.01.10 17:05</t>
  </si>
  <si>
    <t>2014.01.10 17:00</t>
  </si>
  <si>
    <t>2014.01.10 06:57</t>
  </si>
  <si>
    <t>2014.01.10 10:07</t>
  </si>
  <si>
    <t>2014.01.10 02:53</t>
  </si>
  <si>
    <t>2014.01.10 03:26</t>
  </si>
  <si>
    <t>2014.01.13 19:50</t>
  </si>
  <si>
    <t>2014.01.13 23:49</t>
  </si>
  <si>
    <t>2014.01.13 20:11</t>
  </si>
  <si>
    <t>2014.01.13 20:40</t>
  </si>
  <si>
    <t>2014.01.13 20:37</t>
  </si>
  <si>
    <t>2014.01.13 21:08</t>
  </si>
  <si>
    <t>2014.01.13 20:52</t>
  </si>
  <si>
    <t>2014.01.13 15:55</t>
  </si>
  <si>
    <t>2014.01.13 16:04</t>
  </si>
  <si>
    <t>2014.01.13 15:40</t>
  </si>
  <si>
    <t>2014.01.13 15:58</t>
  </si>
  <si>
    <t>2014.01.13 14:55</t>
  </si>
  <si>
    <t>2014.01.13 15:30</t>
  </si>
  <si>
    <t>2014.01.13 12:58</t>
  </si>
  <si>
    <t>2014.01.13 14:12</t>
  </si>
  <si>
    <t>2014.01.13 09:09</t>
  </si>
  <si>
    <t>2014.01.13 10:18</t>
  </si>
  <si>
    <t>2014.01.13 11:07</t>
  </si>
  <si>
    <t>2014.01.13 02:00</t>
  </si>
  <si>
    <t>2014.01.13 05:33</t>
  </si>
  <si>
    <t>2014.01.13 01:45</t>
  </si>
  <si>
    <t>2014.01.13 03:34</t>
  </si>
  <si>
    <t>2014.01.13 03:33</t>
  </si>
  <si>
    <t>2014.01.13 04:02</t>
  </si>
  <si>
    <t>2014.01.13 03:44</t>
  </si>
  <si>
    <t>2014.01.13 03:38</t>
  </si>
  <si>
    <t>2014.01.13 04:08</t>
  </si>
  <si>
    <t>2014.01.13 04:00</t>
  </si>
  <si>
    <t>2014.01.13 04:52</t>
  </si>
  <si>
    <t>2014.01.13 04:07</t>
  </si>
  <si>
    <t>2014.01.10 23:37</t>
  </si>
  <si>
    <t>2014.01.13 00:00</t>
  </si>
  <si>
    <t>2014.01.14 22:04</t>
  </si>
  <si>
    <t>2014.01.14 22:26</t>
  </si>
  <si>
    <t>2014.01.14 19:44</t>
  </si>
  <si>
    <t>2014.01.14 22:08</t>
  </si>
  <si>
    <t>2014.01.14 20:40</t>
  </si>
  <si>
    <t>2014.01.14 21:41</t>
  </si>
  <si>
    <t>2014.01.14 11:15</t>
  </si>
  <si>
    <t>2014.01.14 11:39</t>
  </si>
  <si>
    <t>2014.01.14 09:39</t>
  </si>
  <si>
    <t>2014.01.14 10:17</t>
  </si>
  <si>
    <t>2014.01.14 09:41</t>
  </si>
  <si>
    <t>2014.01.14 10:16</t>
  </si>
  <si>
    <t>2014.01.14 08:49</t>
  </si>
  <si>
    <t>2014.01.14 03:56</t>
  </si>
  <si>
    <t>2014.01.14 06:35</t>
  </si>
  <si>
    <t>2014.01.14 05:26</t>
  </si>
  <si>
    <t>2014.01.14 02:20</t>
  </si>
  <si>
    <t>2014.01.14 05:38</t>
  </si>
  <si>
    <t>2014.01.14 03:34</t>
  </si>
  <si>
    <t>2014.01.14 02:39</t>
  </si>
  <si>
    <t>2014.01.14 05:24</t>
  </si>
  <si>
    <t>2014.01.15 20:03</t>
  </si>
  <si>
    <t>2014.01.15 21:36</t>
  </si>
  <si>
    <t>2014.01.15 19:15</t>
  </si>
  <si>
    <t>2014.01.15 18:30</t>
  </si>
  <si>
    <t>2014.01.15 19:07</t>
  </si>
  <si>
    <t>2014.01.15 17:02</t>
  </si>
  <si>
    <t>2014.01.15 17:50</t>
  </si>
  <si>
    <t>2014.01.15 11:49</t>
  </si>
  <si>
    <t>2014.01.15 15:27</t>
  </si>
  <si>
    <t>2014.01.15 07:32</t>
  </si>
  <si>
    <t>2014.01.15 10:27</t>
  </si>
  <si>
    <t>2014.01.15 10:05</t>
  </si>
  <si>
    <t>2014.01.15 10:26</t>
  </si>
  <si>
    <t>2014.01.15 06:20</t>
  </si>
  <si>
    <t>2014.01.15 04:39</t>
  </si>
  <si>
    <t>2014.01.15 03:16</t>
  </si>
  <si>
    <t>2014.01.15 05:01</t>
  </si>
  <si>
    <t>2014.01.15 03:10</t>
  </si>
  <si>
    <t>2014.01.15 04:50</t>
  </si>
  <si>
    <t>2014.01.15 01:54</t>
  </si>
  <si>
    <t>2014.01.15 03:06</t>
  </si>
  <si>
    <t>2014.01.15 02:56</t>
  </si>
  <si>
    <t>2014.01.14 21:10</t>
  </si>
  <si>
    <t>2014.01.15 02:41</t>
  </si>
  <si>
    <t>2014.01.14 22:01</t>
  </si>
  <si>
    <t>2014.01.14 19:43</t>
  </si>
  <si>
    <t>2014.01.15 02:30</t>
  </si>
  <si>
    <t>2014.01.14 18:45</t>
  </si>
  <si>
    <t>2014.01.14 18:17</t>
  </si>
  <si>
    <t>2014.01.14 21:12</t>
  </si>
  <si>
    <t>2014.01.14 20:38</t>
  </si>
  <si>
    <t>2014.01.15 00:43</t>
  </si>
  <si>
    <t>2014.01.15 01:53</t>
  </si>
  <si>
    <t>2014.01.16 21:28</t>
  </si>
  <si>
    <t>2014.01.16 23:57</t>
  </si>
  <si>
    <t>2014.01.16 19:58</t>
  </si>
  <si>
    <t>2014.01.16 18:27</t>
  </si>
  <si>
    <t>2014.01.16 18:38</t>
  </si>
  <si>
    <t>2014.01.16 14:33</t>
  </si>
  <si>
    <t>2014.01.16 16:13</t>
  </si>
  <si>
    <t>2014.01.16 14:09</t>
  </si>
  <si>
    <t>2014.01.16 15:41</t>
  </si>
  <si>
    <t>2014.01.16 15:33</t>
  </si>
  <si>
    <t>2014.01.16 15:47</t>
  </si>
  <si>
    <t>2014.01.16 15:52</t>
  </si>
  <si>
    <t>2014.01.16 15:30</t>
  </si>
  <si>
    <t>2014.01.16 15:45</t>
  </si>
  <si>
    <t>2014.01.16 04:38</t>
  </si>
  <si>
    <t>2014.01.16 06:03</t>
  </si>
  <si>
    <t>2014.01.17 15:35</t>
  </si>
  <si>
    <t>2014.01.17 18:53</t>
  </si>
  <si>
    <t>2014.01.17 12:10</t>
  </si>
  <si>
    <t>2014.01.17 14:52</t>
  </si>
  <si>
    <t>2014.01.17 03:01</t>
  </si>
  <si>
    <t>2014.01.17 03:56</t>
  </si>
  <si>
    <t>2014.01.17 01:33</t>
  </si>
  <si>
    <t>2014.01.17 02:19</t>
  </si>
  <si>
    <t>2014.01.17 02:46</t>
  </si>
  <si>
    <t>2014.01.17 22:10</t>
  </si>
  <si>
    <t>2014.01.17 23:37</t>
  </si>
  <si>
    <t>2014.01.20 14:19</t>
  </si>
  <si>
    <t>2014.01.20 18:50</t>
  </si>
  <si>
    <t>2014.01.20 14:34</t>
  </si>
  <si>
    <t>2014.01.20 15:01</t>
  </si>
  <si>
    <t>2014.01.20 16:15</t>
  </si>
  <si>
    <t>2014.01.20 13:18</t>
  </si>
  <si>
    <t>2014.01.20 15:40</t>
  </si>
  <si>
    <t>2014.01.20 14:30</t>
  </si>
  <si>
    <t>2014.01.20 14:59</t>
  </si>
  <si>
    <t>2014.01.20 06:40</t>
  </si>
  <si>
    <t>2014.01.20 09:21</t>
  </si>
  <si>
    <t>2014.01.20 08:10</t>
  </si>
  <si>
    <t>2014.01.17 15:53</t>
  </si>
  <si>
    <t>2014.01.20 04:01</t>
  </si>
  <si>
    <t>2014.01.20 02:22</t>
  </si>
  <si>
    <t>2014.01.20 02:07</t>
  </si>
  <si>
    <t>2014.01.20 03:03</t>
  </si>
  <si>
    <t>2014.01.20 03:13</t>
  </si>
  <si>
    <t>2014.01.20 03:27</t>
  </si>
  <si>
    <t>2014.01.20 02:04</t>
  </si>
  <si>
    <t>2014.01.20 02:36</t>
  </si>
  <si>
    <t>2014.01.20 02:18</t>
  </si>
  <si>
    <t>2014.01.20 02:33</t>
  </si>
  <si>
    <t>2014.01.20 18:58</t>
  </si>
  <si>
    <t>2014.01.20 23:46</t>
  </si>
  <si>
    <t>2014.01.21 18:10</t>
  </si>
  <si>
    <t>2014.01.21 20:08</t>
  </si>
  <si>
    <t>2014.01.21 18:50</t>
  </si>
  <si>
    <t>2014.01.21 15:50</t>
  </si>
  <si>
    <t>2014.01.21 18:04</t>
  </si>
  <si>
    <t>2014.01.21 17:14</t>
  </si>
  <si>
    <t>2014.01.21 16:31</t>
  </si>
  <si>
    <t>2014.01.21 17:25</t>
  </si>
  <si>
    <t>2014.01.21 18:03</t>
  </si>
  <si>
    <t>2014.01.21 17:32</t>
  </si>
  <si>
    <t>2014.01.21 17:43</t>
  </si>
  <si>
    <t>2014.01.21 17:20</t>
  </si>
  <si>
    <t>2014.01.21 17:15</t>
  </si>
  <si>
    <t>2014.01.21 17:42</t>
  </si>
  <si>
    <t>2014.01.21 16:35</t>
  </si>
  <si>
    <t>2014.01.21 12:49</t>
  </si>
  <si>
    <t>2014.01.21 15:44</t>
  </si>
  <si>
    <t>2014.01.21 07:24</t>
  </si>
  <si>
    <t>2014.01.21 09:36</t>
  </si>
  <si>
    <t>2014.01.21 08:14</t>
  </si>
  <si>
    <t>2014.01.21 08:13</t>
  </si>
  <si>
    <t>2014.01.21 04:57</t>
  </si>
  <si>
    <t>2014.01.21 03:14</t>
  </si>
  <si>
    <t>2014.01.21 02:19</t>
  </si>
  <si>
    <t>2014.01.21 07:49</t>
  </si>
  <si>
    <t>2014.01.21 03:15</t>
  </si>
  <si>
    <t>2014.01.21 02:33</t>
  </si>
  <si>
    <t>2014.01.21 06:23</t>
  </si>
  <si>
    <t>2014.01.21 07:22</t>
  </si>
  <si>
    <t>2014.01.22 19:53</t>
  </si>
  <si>
    <t>2014.01.22 21:49</t>
  </si>
  <si>
    <t>2014.01.22 17:59</t>
  </si>
  <si>
    <t>2014.01.22 18:44</t>
  </si>
  <si>
    <t>2014.01.22 10:50</t>
  </si>
  <si>
    <t>2014.01.22 11:32</t>
  </si>
  <si>
    <t>2014.01.22 07:19</t>
  </si>
  <si>
    <t>2014.01.22 07:46</t>
  </si>
  <si>
    <t>2014.01.22 07:06</t>
  </si>
  <si>
    <t>2014.01.22 07:29</t>
  </si>
  <si>
    <t>2014.01.22 05:43</t>
  </si>
  <si>
    <t>2014.01.22 06:21</t>
  </si>
  <si>
    <t>2014.01.22 05:20</t>
  </si>
  <si>
    <t>2014.01.22 05:48</t>
  </si>
  <si>
    <t>2014.01.22 03:41</t>
  </si>
  <si>
    <t>2014.01.22 04:10</t>
  </si>
  <si>
    <t>2014.01.22 02:12</t>
  </si>
  <si>
    <t>2014.01.22 02:33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</si>
</sst>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%"/>
    <numFmt numFmtId="177" formatCode="0_ "/>
    <numFmt numFmtId="178" formatCode="0_);[Red]\(0\)"/>
    <numFmt numFmtId="179" formatCode="#,##0.0"/>
    <numFmt numFmtId="180" formatCode="0.00000_ "/>
    <numFmt numFmtId="181" formatCode="#,##0_ "/>
    <numFmt numFmtId="182" formatCode="0.000"/>
    <numFmt numFmtId="183" formatCode="0.0_ "/>
    <numFmt numFmtId="184" formatCode="#,##0.00_ "/>
    <numFmt numFmtId="185" formatCode="0.0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22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178" fontId="0" fillId="0" borderId="6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 wrapText="1"/>
    </xf>
    <xf numFmtId="180" fontId="0" fillId="0" borderId="0" xfId="0" applyNumberFormat="1">
      <alignment vertical="center"/>
    </xf>
    <xf numFmtId="180" fontId="0" fillId="2" borderId="0" xfId="0" applyNumberFormat="1" applyFill="1" applyAlignment="1">
      <alignment horizontal="center" vertical="center" wrapText="1"/>
    </xf>
    <xf numFmtId="181" fontId="0" fillId="0" borderId="0" xfId="0" applyNumberFormat="1">
      <alignment vertical="center"/>
    </xf>
    <xf numFmtId="181" fontId="0" fillId="2" borderId="0" xfId="0" applyNumberFormat="1" applyFill="1" applyAlignment="1">
      <alignment horizontal="center" vertical="center" wrapText="1"/>
    </xf>
    <xf numFmtId="180" fontId="0" fillId="0" borderId="1" xfId="0" applyNumberFormat="1" applyFill="1" applyBorder="1">
      <alignment vertical="center"/>
    </xf>
    <xf numFmtId="181" fontId="0" fillId="0" borderId="1" xfId="0" applyNumberFormat="1" applyFill="1" applyBorder="1">
      <alignment vertical="center"/>
    </xf>
    <xf numFmtId="178" fontId="0" fillId="0" borderId="2" xfId="0" applyNumberFormat="1" applyBorder="1" applyAlignment="1">
      <alignment horizontal="center" vertical="center"/>
    </xf>
    <xf numFmtId="182" fontId="0" fillId="0" borderId="1" xfId="0" applyNumberFormat="1" applyFill="1" applyBorder="1" applyAlignment="1">
      <alignment horizontal="right" vertical="center" wrapText="1"/>
    </xf>
    <xf numFmtId="183" fontId="2" fillId="4" borderId="2" xfId="0" applyNumberFormat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3" fontId="3" fillId="6" borderId="8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184" fontId="3" fillId="6" borderId="11" xfId="0" applyNumberFormat="1" applyFont="1" applyFill="1" applyBorder="1" applyAlignment="1">
      <alignment horizontal="right" vertical="center" wrapText="1"/>
    </xf>
    <xf numFmtId="184" fontId="2" fillId="4" borderId="7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179" fontId="0" fillId="0" borderId="0" xfId="0" applyNumberFormat="1">
      <alignment vertical="center"/>
    </xf>
    <xf numFmtId="185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zoomScaleNormal="100" workbookViewId="0">
      <pane ySplit="7" topLeftCell="A8" activePane="bottomLeft" state="frozen"/>
      <selection pane="bottomLeft" activeCell="N21" sqref="N21"/>
    </sheetView>
  </sheetViews>
  <sheetFormatPr defaultRowHeight="13.5"/>
  <cols>
    <col min="1" max="1" width="7.75" customWidth="1"/>
    <col min="2" max="2" width="5.375" bestFit="1" customWidth="1"/>
    <col min="3" max="3" width="4.875" customWidth="1"/>
    <col min="4" max="4" width="7" hidden="1" customWidth="1"/>
    <col min="5" max="5" width="7.875" customWidth="1"/>
    <col min="6" max="7" width="7.875" hidden="1" customWidth="1"/>
    <col min="8" max="8" width="0" hidden="1" customWidth="1"/>
    <col min="9" max="9" width="9.125" customWidth="1"/>
    <col min="10" max="10" width="9.5" style="15" bestFit="1" customWidth="1"/>
    <col min="11" max="11" width="8.5" style="17" bestFit="1" customWidth="1"/>
    <col min="12" max="12" width="10" style="4" customWidth="1"/>
    <col min="13" max="13" width="11.25" customWidth="1"/>
    <col min="14" max="14" width="10.875" customWidth="1"/>
    <col min="15" max="15" width="10.625" customWidth="1"/>
    <col min="16" max="17" width="10.875" bestFit="1" customWidth="1"/>
    <col min="18" max="18" width="0.625" customWidth="1"/>
    <col min="19" max="20" width="10.875" customWidth="1"/>
  </cols>
  <sheetData>
    <row r="1" spans="1:17" ht="9" customHeight="1" thickBot="1"/>
    <row r="2" spans="1:17" ht="13.5" customHeight="1">
      <c r="I2" s="5" t="s">
        <v>13</v>
      </c>
      <c r="J2" s="6" t="s">
        <v>12</v>
      </c>
      <c r="K2" s="6" t="s">
        <v>11</v>
      </c>
      <c r="L2" s="6" t="s">
        <v>10</v>
      </c>
      <c r="M2" s="6" t="s">
        <v>14</v>
      </c>
      <c r="N2" s="7" t="s">
        <v>15</v>
      </c>
    </row>
    <row r="3" spans="1:17" ht="14.25" customHeight="1" thickBot="1">
      <c r="I3" s="13">
        <f>COUNT(E8:E593)</f>
        <v>8</v>
      </c>
      <c r="J3" s="21">
        <f>I3-K3</f>
        <v>5</v>
      </c>
      <c r="K3" s="8">
        <f>COUNTIF(M8:M1219,"&lt;0")</f>
        <v>3</v>
      </c>
      <c r="L3" s="9">
        <f>J3/I3</f>
        <v>0.625</v>
      </c>
      <c r="M3" s="23">
        <f>SUM(L8:L593)</f>
        <v>48.30000000000183</v>
      </c>
      <c r="N3" s="29">
        <f>SUM(M8:M593)</f>
        <v>4.72</v>
      </c>
      <c r="O3" s="27"/>
    </row>
    <row r="4" spans="1:17" ht="14.25" thickBot="1">
      <c r="N4" s="33" t="s">
        <v>18</v>
      </c>
      <c r="O4" s="34"/>
      <c r="P4" s="34" t="s">
        <v>22</v>
      </c>
      <c r="Q4" s="34"/>
    </row>
    <row r="5" spans="1:17" ht="14.25" thickBot="1">
      <c r="N5" s="24" t="s">
        <v>14</v>
      </c>
      <c r="O5" s="25" t="s">
        <v>15</v>
      </c>
      <c r="P5" s="24" t="s">
        <v>14</v>
      </c>
      <c r="Q5" s="25" t="s">
        <v>15</v>
      </c>
    </row>
    <row r="6" spans="1:17" ht="15" thickTop="1" thickBot="1">
      <c r="J6" s="15">
        <f>IF(B6="buy",I6-E6,E6-I6)</f>
        <v>0</v>
      </c>
      <c r="K6" s="17">
        <f>IF(OR(D6="usdjpy",D6="gbpjpy",D6="audjpy",D6="eurjpy"),J6*10000,J6*1000000)</f>
        <v>0</v>
      </c>
      <c r="N6" s="26">
        <f>M3</f>
        <v>48.30000000000183</v>
      </c>
      <c r="O6" s="28">
        <f>N3</f>
        <v>4.72</v>
      </c>
      <c r="P6" s="26">
        <f>M3</f>
        <v>48.30000000000183</v>
      </c>
      <c r="Q6" s="28">
        <f>N3</f>
        <v>4.72</v>
      </c>
    </row>
    <row r="7" spans="1:17">
      <c r="A7" s="2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2" t="s">
        <v>7</v>
      </c>
      <c r="I7" s="1" t="s">
        <v>4</v>
      </c>
      <c r="J7" s="16" t="s">
        <v>17</v>
      </c>
      <c r="K7" s="18" t="s">
        <v>9</v>
      </c>
      <c r="L7" s="3" t="s">
        <v>16</v>
      </c>
      <c r="M7" s="1" t="s">
        <v>8</v>
      </c>
    </row>
    <row r="8" spans="1:17">
      <c r="A8" s="10" t="s">
        <v>23</v>
      </c>
      <c r="B8" s="11" t="s">
        <v>19</v>
      </c>
      <c r="C8" s="12">
        <v>0.01</v>
      </c>
      <c r="D8" s="11" t="s">
        <v>21</v>
      </c>
      <c r="E8" s="22">
        <v>102.24299999999999</v>
      </c>
      <c r="F8" s="22">
        <v>101.444</v>
      </c>
      <c r="G8" s="22">
        <v>102.34399999999999</v>
      </c>
      <c r="H8" s="10" t="s">
        <v>24</v>
      </c>
      <c r="I8" s="22">
        <v>102.32599999999999</v>
      </c>
      <c r="J8" s="19">
        <f t="shared" ref="J8:J15" si="0">IF(B8="buy",I8-E8,E8-I8)</f>
        <v>8.2999999999998408E-2</v>
      </c>
      <c r="K8" s="20">
        <f t="shared" ref="K8:K15" si="1">IF(OR(D8="usdjpy",D8="gbpjpy",D8="cadjpy",D8="audjpy",D8="eurjpy"),J8*10000,J8*1000000)</f>
        <v>829.99999999998408</v>
      </c>
      <c r="L8" s="14">
        <f t="shared" ref="L8:L15" si="2">K8*C8</f>
        <v>8.2999999999998408</v>
      </c>
      <c r="M8" s="12">
        <v>0.81</v>
      </c>
    </row>
    <row r="9" spans="1:17">
      <c r="A9" s="10" t="s">
        <v>25</v>
      </c>
      <c r="B9" s="11" t="s">
        <v>20</v>
      </c>
      <c r="C9" s="12">
        <v>0.01</v>
      </c>
      <c r="D9" s="11" t="s">
        <v>21</v>
      </c>
      <c r="E9" s="22">
        <v>102.354</v>
      </c>
      <c r="F9" s="22">
        <v>103.155</v>
      </c>
      <c r="G9" s="22">
        <v>102.255</v>
      </c>
      <c r="H9" s="10" t="s">
        <v>26</v>
      </c>
      <c r="I9" s="22">
        <v>102.255</v>
      </c>
      <c r="J9" s="19">
        <f t="shared" si="0"/>
        <v>9.9000000000003752E-2</v>
      </c>
      <c r="K9" s="20">
        <f t="shared" si="1"/>
        <v>990.00000000003752</v>
      </c>
      <c r="L9" s="14">
        <f t="shared" si="2"/>
        <v>9.9000000000003752</v>
      </c>
      <c r="M9" s="12">
        <v>0.97</v>
      </c>
    </row>
    <row r="10" spans="1:17">
      <c r="A10" s="10" t="s">
        <v>27</v>
      </c>
      <c r="B10" s="11" t="s">
        <v>19</v>
      </c>
      <c r="C10" s="12">
        <v>0.01</v>
      </c>
      <c r="D10" s="11" t="s">
        <v>21</v>
      </c>
      <c r="E10" s="22">
        <v>102.208</v>
      </c>
      <c r="F10" s="22">
        <v>101.405</v>
      </c>
      <c r="G10" s="22">
        <v>102.30500000000001</v>
      </c>
      <c r="H10" s="10" t="s">
        <v>28</v>
      </c>
      <c r="I10" s="22">
        <v>102.30500000000001</v>
      </c>
      <c r="J10" s="19">
        <f t="shared" si="0"/>
        <v>9.7000000000008413E-2</v>
      </c>
      <c r="K10" s="20">
        <f t="shared" si="1"/>
        <v>970.00000000008413</v>
      </c>
      <c r="L10" s="14">
        <f t="shared" si="2"/>
        <v>9.7000000000008413</v>
      </c>
      <c r="M10" s="12">
        <v>0.95</v>
      </c>
    </row>
    <row r="11" spans="1:17">
      <c r="A11" s="10" t="s">
        <v>29</v>
      </c>
      <c r="B11" s="11" t="s">
        <v>19</v>
      </c>
      <c r="C11" s="12">
        <v>0.01</v>
      </c>
      <c r="D11" s="11" t="s">
        <v>21</v>
      </c>
      <c r="E11" s="22">
        <v>102.274</v>
      </c>
      <c r="F11" s="22">
        <v>0</v>
      </c>
      <c r="G11" s="22">
        <v>0</v>
      </c>
      <c r="H11" s="10" t="s">
        <v>30</v>
      </c>
      <c r="I11" s="22">
        <v>102.227</v>
      </c>
      <c r="J11" s="19">
        <f t="shared" si="0"/>
        <v>-4.6999999999997044E-2</v>
      </c>
      <c r="K11" s="20">
        <f t="shared" si="1"/>
        <v>-469.99999999997044</v>
      </c>
      <c r="L11" s="14">
        <f t="shared" si="2"/>
        <v>-4.6999999999997044</v>
      </c>
      <c r="M11" s="12">
        <v>-0.46</v>
      </c>
    </row>
    <row r="12" spans="1:17">
      <c r="A12" s="10" t="s">
        <v>31</v>
      </c>
      <c r="B12" s="11" t="s">
        <v>19</v>
      </c>
      <c r="C12" s="12">
        <v>0.01</v>
      </c>
      <c r="D12" s="11" t="s">
        <v>21</v>
      </c>
      <c r="E12" s="22">
        <v>102.378</v>
      </c>
      <c r="F12" s="22">
        <v>0</v>
      </c>
      <c r="G12" s="22">
        <v>0</v>
      </c>
      <c r="H12" s="10" t="s">
        <v>30</v>
      </c>
      <c r="I12" s="22">
        <v>102.22799999999999</v>
      </c>
      <c r="J12" s="19">
        <f t="shared" si="0"/>
        <v>-0.15000000000000568</v>
      </c>
      <c r="K12" s="20">
        <f t="shared" si="1"/>
        <v>-1500.0000000000568</v>
      </c>
      <c r="L12" s="14">
        <f t="shared" si="2"/>
        <v>-15.000000000000568</v>
      </c>
      <c r="M12" s="12">
        <v>-1.47</v>
      </c>
    </row>
    <row r="13" spans="1:17">
      <c r="A13" s="10" t="s">
        <v>32</v>
      </c>
      <c r="B13" s="11" t="s">
        <v>19</v>
      </c>
      <c r="C13" s="12">
        <v>0.06</v>
      </c>
      <c r="D13" s="11" t="s">
        <v>21</v>
      </c>
      <c r="E13" s="22">
        <v>102.173</v>
      </c>
      <c r="F13" s="22">
        <v>0</v>
      </c>
      <c r="G13" s="22">
        <v>0</v>
      </c>
      <c r="H13" s="10" t="s">
        <v>30</v>
      </c>
      <c r="I13" s="22">
        <v>102.224</v>
      </c>
      <c r="J13" s="19">
        <f t="shared" si="0"/>
        <v>5.1000000000001933E-2</v>
      </c>
      <c r="K13" s="20">
        <f t="shared" si="1"/>
        <v>510.00000000001933</v>
      </c>
      <c r="L13" s="14">
        <f t="shared" si="2"/>
        <v>30.60000000000116</v>
      </c>
      <c r="M13" s="12">
        <v>2.99</v>
      </c>
    </row>
    <row r="14" spans="1:17">
      <c r="A14" s="10" t="s">
        <v>33</v>
      </c>
      <c r="B14" s="11" t="s">
        <v>20</v>
      </c>
      <c r="C14" s="12">
        <v>0.01</v>
      </c>
      <c r="D14" s="11" t="s">
        <v>21</v>
      </c>
      <c r="E14" s="22">
        <v>102.465</v>
      </c>
      <c r="F14" s="22">
        <v>0</v>
      </c>
      <c r="G14" s="22">
        <v>0</v>
      </c>
      <c r="H14" s="10" t="s">
        <v>34</v>
      </c>
      <c r="I14" s="22">
        <v>102.471</v>
      </c>
      <c r="J14" s="19">
        <f t="shared" si="0"/>
        <v>-6.0000000000002274E-3</v>
      </c>
      <c r="K14" s="20">
        <f t="shared" si="1"/>
        <v>-60.000000000002274</v>
      </c>
      <c r="L14" s="14">
        <f t="shared" si="2"/>
        <v>-0.60000000000002274</v>
      </c>
      <c r="M14" s="12">
        <v>-0.06</v>
      </c>
    </row>
    <row r="15" spans="1:17">
      <c r="A15" s="10" t="s">
        <v>35</v>
      </c>
      <c r="B15" s="11" t="s">
        <v>20</v>
      </c>
      <c r="C15" s="12">
        <v>0.01</v>
      </c>
      <c r="D15" s="11" t="s">
        <v>21</v>
      </c>
      <c r="E15" s="22">
        <v>102.56699999999999</v>
      </c>
      <c r="F15" s="22">
        <v>0</v>
      </c>
      <c r="G15" s="22">
        <v>0</v>
      </c>
      <c r="H15" s="10" t="s">
        <v>34</v>
      </c>
      <c r="I15" s="22">
        <v>102.46599999999999</v>
      </c>
      <c r="J15" s="19">
        <f t="shared" si="0"/>
        <v>0.10099999999999909</v>
      </c>
      <c r="K15" s="20">
        <f t="shared" si="1"/>
        <v>1009.9999999999909</v>
      </c>
      <c r="L15" s="14">
        <f t="shared" si="2"/>
        <v>10.099999999999909</v>
      </c>
      <c r="M15" s="12">
        <v>0.99</v>
      </c>
    </row>
  </sheetData>
  <mergeCells count="2">
    <mergeCell ref="N4:O4"/>
    <mergeCell ref="P4:Q4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5"/>
  <sheetViews>
    <sheetView showGridLines="0" zoomScaleNormal="100" workbookViewId="0">
      <pane ySplit="7" topLeftCell="A301" activePane="bottomLeft" state="frozen"/>
      <selection pane="bottomLeft" activeCell="M316" sqref="M316"/>
    </sheetView>
  </sheetViews>
  <sheetFormatPr defaultRowHeight="13.5"/>
  <cols>
    <col min="1" max="1" width="7.75" customWidth="1"/>
    <col min="2" max="2" width="5.375" bestFit="1" customWidth="1"/>
    <col min="3" max="3" width="4.875" customWidth="1"/>
    <col min="4" max="4" width="7" hidden="1" customWidth="1"/>
    <col min="5" max="5" width="7.875" customWidth="1"/>
    <col min="6" max="7" width="7.875" hidden="1" customWidth="1"/>
    <col min="8" max="8" width="0" hidden="1" customWidth="1"/>
    <col min="9" max="9" width="9.125" customWidth="1"/>
    <col min="10" max="10" width="9.5" style="15" bestFit="1" customWidth="1"/>
    <col min="11" max="11" width="8.5" style="17" bestFit="1" customWidth="1"/>
    <col min="12" max="12" width="10" style="4" customWidth="1"/>
    <col min="13" max="13" width="11.25" customWidth="1"/>
    <col min="14" max="14" width="10.875" customWidth="1"/>
    <col min="15" max="15" width="10.625" customWidth="1"/>
    <col min="16" max="17" width="10.875" bestFit="1" customWidth="1"/>
    <col min="18" max="18" width="0.625" customWidth="1"/>
    <col min="19" max="20" width="10.875" customWidth="1"/>
  </cols>
  <sheetData>
    <row r="1" spans="1:17" ht="9" customHeight="1" thickBot="1"/>
    <row r="2" spans="1:17" ht="13.5" customHeight="1">
      <c r="I2" s="5" t="s">
        <v>13</v>
      </c>
      <c r="J2" s="6" t="s">
        <v>12</v>
      </c>
      <c r="K2" s="6" t="s">
        <v>11</v>
      </c>
      <c r="L2" s="6" t="s">
        <v>10</v>
      </c>
      <c r="M2" s="6" t="s">
        <v>14</v>
      </c>
      <c r="N2" s="7" t="s">
        <v>15</v>
      </c>
    </row>
    <row r="3" spans="1:17" ht="14.25" customHeight="1" thickBot="1">
      <c r="I3" s="13">
        <f>COUNT(E8:E585)</f>
        <v>308</v>
      </c>
      <c r="J3" s="21">
        <f>I3-K3</f>
        <v>185</v>
      </c>
      <c r="K3" s="8">
        <f>COUNTIF(M8:M1211,"&lt;0")</f>
        <v>123</v>
      </c>
      <c r="L3" s="9">
        <f>J3/I3</f>
        <v>0.60064935064935066</v>
      </c>
      <c r="M3" s="23">
        <f>SUM(L8:L585)</f>
        <v>1570.5000000000769</v>
      </c>
      <c r="N3" s="29">
        <f>SUM(M8:M585)</f>
        <v>152.18999999999988</v>
      </c>
      <c r="O3" s="27"/>
    </row>
    <row r="4" spans="1:17" ht="14.25" thickBot="1">
      <c r="N4" s="33" t="s">
        <v>18</v>
      </c>
      <c r="O4" s="34"/>
      <c r="P4" s="34" t="s">
        <v>22</v>
      </c>
      <c r="Q4" s="34"/>
    </row>
    <row r="5" spans="1:17" ht="14.25" thickBot="1">
      <c r="N5" s="24" t="s">
        <v>14</v>
      </c>
      <c r="O5" s="25" t="s">
        <v>15</v>
      </c>
      <c r="P5" s="24" t="s">
        <v>14</v>
      </c>
      <c r="Q5" s="25" t="s">
        <v>15</v>
      </c>
    </row>
    <row r="6" spans="1:17" ht="15" thickTop="1" thickBot="1">
      <c r="J6" s="15">
        <f>IF(B6="buy",I6-E6,E6-I6)</f>
        <v>0</v>
      </c>
      <c r="K6" s="17">
        <f>IF(OR(D6="usdjpy",D6="gbpjpy",D6="audjpy",D6="eurjpy"),J6*10000,J6*1000000)</f>
        <v>0</v>
      </c>
      <c r="N6" s="26">
        <f>'11月2013'!N6+M3</f>
        <v>1618.8000000000786</v>
      </c>
      <c r="O6" s="28">
        <f>'11月2013'!O6+N3</f>
        <v>156.90999999999988</v>
      </c>
      <c r="P6" s="26">
        <f>'11月2013'!P6+M3</f>
        <v>1618.8000000000786</v>
      </c>
      <c r="Q6" s="28">
        <f>'11月2013'!Q6+N3</f>
        <v>156.90999999999988</v>
      </c>
    </row>
    <row r="7" spans="1:17">
      <c r="A7" s="2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2" t="s">
        <v>7</v>
      </c>
      <c r="I7" s="1" t="s">
        <v>4</v>
      </c>
      <c r="J7" s="16" t="s">
        <v>17</v>
      </c>
      <c r="K7" s="18" t="s">
        <v>9</v>
      </c>
      <c r="L7" s="3" t="s">
        <v>16</v>
      </c>
      <c r="M7" s="1" t="s">
        <v>8</v>
      </c>
    </row>
    <row r="8" spans="1:17">
      <c r="A8" s="10" t="s">
        <v>36</v>
      </c>
      <c r="B8" s="11" t="s">
        <v>20</v>
      </c>
      <c r="C8" s="12">
        <v>0.01</v>
      </c>
      <c r="D8" s="11" t="s">
        <v>21</v>
      </c>
      <c r="E8" s="22">
        <v>103.041</v>
      </c>
      <c r="F8" s="22">
        <v>103.833</v>
      </c>
      <c r="G8" s="22">
        <v>102.93300000000001</v>
      </c>
      <c r="H8" s="10" t="s">
        <v>37</v>
      </c>
      <c r="I8" s="22">
        <v>103.06100000000001</v>
      </c>
      <c r="J8" s="19">
        <f t="shared" ref="J8:J32" si="0">IF(B8="buy",I8-E8,E8-I8)</f>
        <v>-2.0000000000010232E-2</v>
      </c>
      <c r="K8" s="20">
        <f t="shared" ref="K8:K32" si="1">IF(OR(D8="usdjpy",D8="gbpjpy",D8="cadjpy",D8="audjpy",D8="eurjpy"),J8*10000,J8*1000000)</f>
        <v>-200.00000000010232</v>
      </c>
      <c r="L8" s="14">
        <f t="shared" ref="L8:L32" si="2">K8*C8</f>
        <v>-2.0000000000010232</v>
      </c>
      <c r="M8" s="12">
        <v>-0.19</v>
      </c>
      <c r="N8">
        <v>20131202</v>
      </c>
    </row>
    <row r="9" spans="1:17">
      <c r="A9" s="10" t="s">
        <v>38</v>
      </c>
      <c r="B9" s="11" t="s">
        <v>20</v>
      </c>
      <c r="C9" s="12">
        <v>0.01</v>
      </c>
      <c r="D9" s="11" t="s">
        <v>21</v>
      </c>
      <c r="E9" s="22">
        <v>102.738</v>
      </c>
      <c r="F9" s="22">
        <v>0</v>
      </c>
      <c r="G9" s="22">
        <v>0</v>
      </c>
      <c r="H9" s="10" t="s">
        <v>39</v>
      </c>
      <c r="I9" s="22">
        <v>102.89</v>
      </c>
      <c r="J9" s="19">
        <f t="shared" si="0"/>
        <v>-0.15200000000000102</v>
      </c>
      <c r="K9" s="20">
        <f t="shared" si="1"/>
        <v>-1520.0000000000102</v>
      </c>
      <c r="L9" s="14">
        <f t="shared" si="2"/>
        <v>-15.200000000000102</v>
      </c>
      <c r="M9" s="12">
        <v>-1.48</v>
      </c>
    </row>
    <row r="10" spans="1:17">
      <c r="A10" s="10" t="s">
        <v>40</v>
      </c>
      <c r="B10" s="11" t="s">
        <v>20</v>
      </c>
      <c r="C10" s="12">
        <v>0.06</v>
      </c>
      <c r="D10" s="11" t="s">
        <v>21</v>
      </c>
      <c r="E10" s="22">
        <v>102.947</v>
      </c>
      <c r="F10" s="22">
        <v>0</v>
      </c>
      <c r="G10" s="22">
        <v>0</v>
      </c>
      <c r="H10" s="10" t="s">
        <v>39</v>
      </c>
      <c r="I10" s="22">
        <v>102.893</v>
      </c>
      <c r="J10" s="19">
        <f t="shared" si="0"/>
        <v>5.4000000000002046E-2</v>
      </c>
      <c r="K10" s="20">
        <f t="shared" si="1"/>
        <v>540.00000000002046</v>
      </c>
      <c r="L10" s="14">
        <f t="shared" si="2"/>
        <v>32.400000000001228</v>
      </c>
      <c r="M10" s="12">
        <v>3.15</v>
      </c>
    </row>
    <row r="11" spans="1:17">
      <c r="A11" s="10" t="s">
        <v>41</v>
      </c>
      <c r="B11" s="11" t="s">
        <v>20</v>
      </c>
      <c r="C11" s="12">
        <v>0.01</v>
      </c>
      <c r="D11" s="11" t="s">
        <v>21</v>
      </c>
      <c r="E11" s="22">
        <v>102.842</v>
      </c>
      <c r="F11" s="22">
        <v>0</v>
      </c>
      <c r="G11" s="22">
        <v>0</v>
      </c>
      <c r="H11" s="10" t="s">
        <v>39</v>
      </c>
      <c r="I11" s="22">
        <v>102.89100000000001</v>
      </c>
      <c r="J11" s="19">
        <f t="shared" si="0"/>
        <v>-4.9000000000006594E-2</v>
      </c>
      <c r="K11" s="20">
        <f t="shared" si="1"/>
        <v>-490.00000000006594</v>
      </c>
      <c r="L11" s="14">
        <f t="shared" si="2"/>
        <v>-4.9000000000006594</v>
      </c>
      <c r="M11" s="12">
        <v>-0.48</v>
      </c>
    </row>
    <row r="12" spans="1:17">
      <c r="A12" s="10" t="s">
        <v>40</v>
      </c>
      <c r="B12" s="11" t="s">
        <v>20</v>
      </c>
      <c r="C12" s="12">
        <v>0.01</v>
      </c>
      <c r="D12" s="11" t="s">
        <v>21</v>
      </c>
      <c r="E12" s="22">
        <v>102.992</v>
      </c>
      <c r="F12" s="22">
        <v>103.798</v>
      </c>
      <c r="G12" s="22">
        <v>102.898</v>
      </c>
      <c r="H12" s="10" t="s">
        <v>39</v>
      </c>
      <c r="I12" s="22">
        <v>102.898</v>
      </c>
      <c r="J12" s="19">
        <f t="shared" si="0"/>
        <v>9.4000000000008299E-2</v>
      </c>
      <c r="K12" s="20">
        <f t="shared" si="1"/>
        <v>940.00000000008299</v>
      </c>
      <c r="L12" s="14">
        <f t="shared" si="2"/>
        <v>9.4000000000008299</v>
      </c>
      <c r="M12" s="12">
        <v>0.91</v>
      </c>
    </row>
    <row r="13" spans="1:17">
      <c r="A13" s="10" t="s">
        <v>42</v>
      </c>
      <c r="B13" s="11" t="s">
        <v>20</v>
      </c>
      <c r="C13" s="12">
        <v>0.01</v>
      </c>
      <c r="D13" s="11" t="s">
        <v>21</v>
      </c>
      <c r="E13" s="22">
        <v>102.82299999999999</v>
      </c>
      <c r="F13" s="22">
        <v>0</v>
      </c>
      <c r="G13" s="22">
        <v>0</v>
      </c>
      <c r="H13" s="10" t="s">
        <v>43</v>
      </c>
      <c r="I13" s="22">
        <v>102.97199999999999</v>
      </c>
      <c r="J13" s="19">
        <f t="shared" si="0"/>
        <v>-0.14900000000000091</v>
      </c>
      <c r="K13" s="20">
        <f t="shared" si="1"/>
        <v>-1490.0000000000091</v>
      </c>
      <c r="L13" s="14">
        <f t="shared" si="2"/>
        <v>-14.900000000000091</v>
      </c>
      <c r="M13" s="12">
        <v>-1.45</v>
      </c>
    </row>
    <row r="14" spans="1:17">
      <c r="A14" s="10" t="s">
        <v>44</v>
      </c>
      <c r="B14" s="11" t="s">
        <v>20</v>
      </c>
      <c r="C14" s="12">
        <v>0.06</v>
      </c>
      <c r="D14" s="11" t="s">
        <v>21</v>
      </c>
      <c r="E14" s="22">
        <v>103.024</v>
      </c>
      <c r="F14" s="22">
        <v>0</v>
      </c>
      <c r="G14" s="22">
        <v>0</v>
      </c>
      <c r="H14" s="10" t="s">
        <v>43</v>
      </c>
      <c r="I14" s="22">
        <v>102.973</v>
      </c>
      <c r="J14" s="19">
        <f t="shared" si="0"/>
        <v>5.1000000000001933E-2</v>
      </c>
      <c r="K14" s="20">
        <f t="shared" si="1"/>
        <v>510.00000000001933</v>
      </c>
      <c r="L14" s="14">
        <f t="shared" si="2"/>
        <v>30.60000000000116</v>
      </c>
      <c r="M14" s="12">
        <v>2.97</v>
      </c>
    </row>
    <row r="15" spans="1:17">
      <c r="A15" s="10" t="s">
        <v>45</v>
      </c>
      <c r="B15" s="11" t="s">
        <v>20</v>
      </c>
      <c r="C15" s="12">
        <v>0.01</v>
      </c>
      <c r="D15" s="11" t="s">
        <v>21</v>
      </c>
      <c r="E15" s="22">
        <v>102.923</v>
      </c>
      <c r="F15" s="22">
        <v>0</v>
      </c>
      <c r="G15" s="22">
        <v>0</v>
      </c>
      <c r="H15" s="10" t="s">
        <v>43</v>
      </c>
      <c r="I15" s="22">
        <v>102.97199999999999</v>
      </c>
      <c r="J15" s="19">
        <f t="shared" si="0"/>
        <v>-4.8999999999992383E-2</v>
      </c>
      <c r="K15" s="20">
        <f t="shared" si="1"/>
        <v>-489.99999999992383</v>
      </c>
      <c r="L15" s="14">
        <f t="shared" si="2"/>
        <v>-4.8999999999992383</v>
      </c>
      <c r="M15" s="12">
        <v>-0.48</v>
      </c>
    </row>
    <row r="16" spans="1:17">
      <c r="A16" s="10" t="s">
        <v>46</v>
      </c>
      <c r="B16" s="11" t="s">
        <v>20</v>
      </c>
      <c r="C16" s="12">
        <v>0.01</v>
      </c>
      <c r="D16" s="11" t="s">
        <v>21</v>
      </c>
      <c r="E16" s="22">
        <v>102.63500000000001</v>
      </c>
      <c r="F16" s="22">
        <v>0</v>
      </c>
      <c r="G16" s="22">
        <v>0</v>
      </c>
      <c r="H16" s="10" t="s">
        <v>47</v>
      </c>
      <c r="I16" s="22">
        <v>102.685</v>
      </c>
      <c r="J16" s="19">
        <f t="shared" si="0"/>
        <v>-4.9999999999997158E-2</v>
      </c>
      <c r="K16" s="20">
        <f t="shared" si="1"/>
        <v>-499.99999999997158</v>
      </c>
      <c r="L16" s="14">
        <f t="shared" si="2"/>
        <v>-4.9999999999997158</v>
      </c>
      <c r="M16" s="12">
        <v>-0.49</v>
      </c>
    </row>
    <row r="17" spans="1:16">
      <c r="A17" s="10" t="s">
        <v>48</v>
      </c>
      <c r="B17" s="11" t="s">
        <v>20</v>
      </c>
      <c r="C17" s="12">
        <v>0.01</v>
      </c>
      <c r="D17" s="11" t="s">
        <v>21</v>
      </c>
      <c r="E17" s="22">
        <v>102.53400000000001</v>
      </c>
      <c r="F17" s="22">
        <v>0</v>
      </c>
      <c r="G17" s="22">
        <v>0</v>
      </c>
      <c r="H17" s="10" t="s">
        <v>47</v>
      </c>
      <c r="I17" s="22">
        <v>102.685</v>
      </c>
      <c r="J17" s="19">
        <f t="shared" si="0"/>
        <v>-0.15099999999999625</v>
      </c>
      <c r="K17" s="20">
        <f t="shared" si="1"/>
        <v>-1509.9999999999625</v>
      </c>
      <c r="L17" s="14">
        <f t="shared" si="2"/>
        <v>-15.099999999999625</v>
      </c>
      <c r="M17" s="12">
        <v>-1.47</v>
      </c>
    </row>
    <row r="18" spans="1:16">
      <c r="A18" s="10" t="s">
        <v>38</v>
      </c>
      <c r="B18" s="11" t="s">
        <v>20</v>
      </c>
      <c r="C18" s="12">
        <v>0.06</v>
      </c>
      <c r="D18" s="11" t="s">
        <v>21</v>
      </c>
      <c r="E18" s="22">
        <v>102.73699999999999</v>
      </c>
      <c r="F18" s="22">
        <v>0</v>
      </c>
      <c r="G18" s="22">
        <v>0</v>
      </c>
      <c r="H18" s="10" t="s">
        <v>47</v>
      </c>
      <c r="I18" s="22">
        <v>102.685</v>
      </c>
      <c r="J18" s="19">
        <f t="shared" si="0"/>
        <v>5.1999999999992497E-2</v>
      </c>
      <c r="K18" s="20">
        <f t="shared" si="1"/>
        <v>519.99999999992497</v>
      </c>
      <c r="L18" s="14">
        <f t="shared" si="2"/>
        <v>31.199999999995498</v>
      </c>
      <c r="M18" s="12">
        <v>3.04</v>
      </c>
    </row>
    <row r="19" spans="1:16">
      <c r="A19" s="10" t="s">
        <v>49</v>
      </c>
      <c r="B19" s="11" t="s">
        <v>20</v>
      </c>
      <c r="C19" s="12">
        <v>0.01</v>
      </c>
      <c r="D19" s="11" t="s">
        <v>21</v>
      </c>
      <c r="E19" s="22">
        <v>102.553</v>
      </c>
      <c r="F19" s="22">
        <v>0</v>
      </c>
      <c r="G19" s="22">
        <v>0</v>
      </c>
      <c r="H19" s="10" t="s">
        <v>47</v>
      </c>
      <c r="I19" s="22">
        <v>102.685</v>
      </c>
      <c r="J19" s="19">
        <f t="shared" si="0"/>
        <v>-0.132000000000005</v>
      </c>
      <c r="K19" s="20">
        <f t="shared" si="1"/>
        <v>-1320.00000000005</v>
      </c>
      <c r="L19" s="14">
        <f t="shared" si="2"/>
        <v>-13.2000000000005</v>
      </c>
      <c r="M19" s="12">
        <v>-1.29</v>
      </c>
    </row>
    <row r="20" spans="1:16">
      <c r="A20" s="10" t="s">
        <v>50</v>
      </c>
      <c r="B20" s="11" t="s">
        <v>20</v>
      </c>
      <c r="C20" s="12">
        <v>0.01</v>
      </c>
      <c r="D20" s="11" t="s">
        <v>21</v>
      </c>
      <c r="E20" s="22">
        <v>102.45</v>
      </c>
      <c r="F20" s="22">
        <v>0</v>
      </c>
      <c r="G20" s="22">
        <v>0</v>
      </c>
      <c r="H20" s="10" t="s">
        <v>47</v>
      </c>
      <c r="I20" s="22">
        <v>102.685</v>
      </c>
      <c r="J20" s="19">
        <f t="shared" si="0"/>
        <v>-0.23499999999999943</v>
      </c>
      <c r="K20" s="20">
        <f t="shared" si="1"/>
        <v>-2349.9999999999945</v>
      </c>
      <c r="L20" s="14">
        <f t="shared" si="2"/>
        <v>-23.499999999999947</v>
      </c>
      <c r="M20" s="12">
        <v>-2.29</v>
      </c>
    </row>
    <row r="21" spans="1:16">
      <c r="A21" s="10" t="s">
        <v>51</v>
      </c>
      <c r="B21" s="11" t="s">
        <v>20</v>
      </c>
      <c r="C21" s="12">
        <v>0.11</v>
      </c>
      <c r="D21" s="11" t="s">
        <v>21</v>
      </c>
      <c r="E21" s="22">
        <v>102.754</v>
      </c>
      <c r="F21" s="22">
        <v>0</v>
      </c>
      <c r="G21" s="22">
        <v>0</v>
      </c>
      <c r="H21" s="10" t="s">
        <v>47</v>
      </c>
      <c r="I21" s="22">
        <v>102.688</v>
      </c>
      <c r="J21" s="19">
        <f t="shared" si="0"/>
        <v>6.6000000000002501E-2</v>
      </c>
      <c r="K21" s="20">
        <f t="shared" si="1"/>
        <v>660.00000000002501</v>
      </c>
      <c r="L21" s="14">
        <f t="shared" si="2"/>
        <v>72.600000000002751</v>
      </c>
      <c r="M21" s="12">
        <v>7.07</v>
      </c>
    </row>
    <row r="22" spans="1:16">
      <c r="A22" s="10" t="s">
        <v>46</v>
      </c>
      <c r="B22" s="11" t="s">
        <v>20</v>
      </c>
      <c r="C22" s="12">
        <v>0.06</v>
      </c>
      <c r="D22" s="11" t="s">
        <v>21</v>
      </c>
      <c r="E22" s="22">
        <v>102.65300000000001</v>
      </c>
      <c r="F22" s="22">
        <v>0</v>
      </c>
      <c r="G22" s="22">
        <v>0</v>
      </c>
      <c r="H22" s="10" t="s">
        <v>47</v>
      </c>
      <c r="I22" s="22">
        <v>102.687</v>
      </c>
      <c r="J22" s="19">
        <f t="shared" si="0"/>
        <v>-3.3999999999991815E-2</v>
      </c>
      <c r="K22" s="20">
        <f t="shared" si="1"/>
        <v>-339.99999999991815</v>
      </c>
      <c r="L22" s="14">
        <f t="shared" si="2"/>
        <v>-20.399999999995089</v>
      </c>
      <c r="M22" s="12">
        <v>-1.99</v>
      </c>
    </row>
    <row r="23" spans="1:16">
      <c r="A23" s="10" t="s">
        <v>52</v>
      </c>
      <c r="B23" s="11" t="s">
        <v>20</v>
      </c>
      <c r="C23" s="12">
        <v>0.01</v>
      </c>
      <c r="D23" s="11" t="s">
        <v>21</v>
      </c>
      <c r="E23" s="22">
        <v>102.571</v>
      </c>
      <c r="F23" s="22">
        <v>0</v>
      </c>
      <c r="G23" s="22">
        <v>0</v>
      </c>
      <c r="H23" s="10" t="s">
        <v>53</v>
      </c>
      <c r="I23" s="22">
        <v>102.70699999999999</v>
      </c>
      <c r="J23" s="19">
        <f t="shared" si="0"/>
        <v>-0.13599999999999568</v>
      </c>
      <c r="K23" s="20">
        <f t="shared" si="1"/>
        <v>-1359.9999999999568</v>
      </c>
      <c r="L23" s="14">
        <f t="shared" si="2"/>
        <v>-13.599999999999568</v>
      </c>
      <c r="M23" s="12">
        <v>-1.32</v>
      </c>
    </row>
    <row r="24" spans="1:16">
      <c r="A24" s="10" t="s">
        <v>54</v>
      </c>
      <c r="B24" s="11" t="s">
        <v>20</v>
      </c>
      <c r="C24" s="12">
        <v>0.01</v>
      </c>
      <c r="D24" s="11" t="s">
        <v>21</v>
      </c>
      <c r="E24" s="22">
        <v>102.47</v>
      </c>
      <c r="F24" s="22">
        <v>0</v>
      </c>
      <c r="G24" s="22">
        <v>0</v>
      </c>
      <c r="H24" s="10" t="s">
        <v>53</v>
      </c>
      <c r="I24" s="22">
        <v>102.70699999999999</v>
      </c>
      <c r="J24" s="19">
        <f t="shared" si="0"/>
        <v>-0.23699999999999477</v>
      </c>
      <c r="K24" s="20">
        <f t="shared" si="1"/>
        <v>-2369.9999999999477</v>
      </c>
      <c r="L24" s="14">
        <f t="shared" si="2"/>
        <v>-23.699999999999477</v>
      </c>
      <c r="M24" s="12">
        <v>-2.31</v>
      </c>
    </row>
    <row r="25" spans="1:16">
      <c r="A25" s="10" t="s">
        <v>55</v>
      </c>
      <c r="B25" s="11" t="s">
        <v>20</v>
      </c>
      <c r="C25" s="12">
        <v>0.11</v>
      </c>
      <c r="D25" s="11" t="s">
        <v>21</v>
      </c>
      <c r="E25" s="22">
        <v>102.773</v>
      </c>
      <c r="F25" s="22">
        <v>0</v>
      </c>
      <c r="G25" s="22">
        <v>0</v>
      </c>
      <c r="H25" s="10" t="s">
        <v>53</v>
      </c>
      <c r="I25" s="22">
        <v>102.70699999999999</v>
      </c>
      <c r="J25" s="19">
        <f t="shared" si="0"/>
        <v>6.6000000000002501E-2</v>
      </c>
      <c r="K25" s="20">
        <f t="shared" si="1"/>
        <v>660.00000000002501</v>
      </c>
      <c r="L25" s="14">
        <f t="shared" si="2"/>
        <v>72.600000000002751</v>
      </c>
      <c r="M25" s="12">
        <v>7.07</v>
      </c>
    </row>
    <row r="26" spans="1:16">
      <c r="A26" s="10" t="s">
        <v>56</v>
      </c>
      <c r="B26" s="11" t="s">
        <v>20</v>
      </c>
      <c r="C26" s="12">
        <v>0.06</v>
      </c>
      <c r="D26" s="11" t="s">
        <v>21</v>
      </c>
      <c r="E26" s="22">
        <v>102.67100000000001</v>
      </c>
      <c r="F26" s="22">
        <v>0</v>
      </c>
      <c r="G26" s="22">
        <v>0</v>
      </c>
      <c r="H26" s="10" t="s">
        <v>53</v>
      </c>
      <c r="I26" s="22">
        <v>102.70699999999999</v>
      </c>
      <c r="J26" s="19">
        <f t="shared" si="0"/>
        <v>-3.5999999999987153E-2</v>
      </c>
      <c r="K26" s="20">
        <f t="shared" si="1"/>
        <v>-359.99999999987153</v>
      </c>
      <c r="L26" s="14">
        <f t="shared" si="2"/>
        <v>-21.599999999992292</v>
      </c>
      <c r="M26" s="12">
        <v>-2.1</v>
      </c>
    </row>
    <row r="27" spans="1:16">
      <c r="A27" s="10" t="s">
        <v>57</v>
      </c>
      <c r="B27" s="11" t="s">
        <v>20</v>
      </c>
      <c r="C27" s="12">
        <v>0.01</v>
      </c>
      <c r="D27" s="11" t="s">
        <v>21</v>
      </c>
      <c r="E27" s="22">
        <v>102.443</v>
      </c>
      <c r="F27" s="22">
        <v>0</v>
      </c>
      <c r="G27" s="22">
        <v>0</v>
      </c>
      <c r="H27" s="10" t="s">
        <v>58</v>
      </c>
      <c r="I27" s="22">
        <v>102.443</v>
      </c>
      <c r="J27" s="19">
        <f t="shared" si="0"/>
        <v>0</v>
      </c>
      <c r="K27" s="20">
        <f t="shared" si="1"/>
        <v>0</v>
      </c>
      <c r="L27" s="14">
        <f t="shared" si="2"/>
        <v>0</v>
      </c>
      <c r="M27" s="12">
        <v>0</v>
      </c>
    </row>
    <row r="28" spans="1:16">
      <c r="A28" s="10" t="s">
        <v>59</v>
      </c>
      <c r="B28" s="11" t="s">
        <v>20</v>
      </c>
      <c r="C28" s="12">
        <v>0.01</v>
      </c>
      <c r="D28" s="11" t="s">
        <v>21</v>
      </c>
      <c r="E28" s="22">
        <v>102.54300000000001</v>
      </c>
      <c r="F28" s="22">
        <v>0</v>
      </c>
      <c r="G28" s="22">
        <v>0</v>
      </c>
      <c r="H28" s="10" t="s">
        <v>58</v>
      </c>
      <c r="I28" s="22">
        <v>102.443</v>
      </c>
      <c r="J28" s="19">
        <f t="shared" si="0"/>
        <v>0.10000000000000853</v>
      </c>
      <c r="K28" s="20">
        <f t="shared" si="1"/>
        <v>1000.0000000000853</v>
      </c>
      <c r="L28" s="14">
        <f t="shared" si="2"/>
        <v>10.000000000000853</v>
      </c>
      <c r="M28" s="12">
        <v>0.98</v>
      </c>
    </row>
    <row r="29" spans="1:16">
      <c r="A29" s="10" t="s">
        <v>60</v>
      </c>
      <c r="B29" s="11" t="s">
        <v>20</v>
      </c>
      <c r="C29" s="12">
        <v>0.01</v>
      </c>
      <c r="D29" s="11" t="s">
        <v>21</v>
      </c>
      <c r="E29" s="22">
        <v>102.501</v>
      </c>
      <c r="F29" s="22">
        <v>103.318</v>
      </c>
      <c r="G29" s="22">
        <v>102.41800000000001</v>
      </c>
      <c r="H29" s="10" t="s">
        <v>61</v>
      </c>
      <c r="I29" s="22">
        <v>102.45399999999999</v>
      </c>
      <c r="J29" s="19">
        <f t="shared" si="0"/>
        <v>4.7000000000011255E-2</v>
      </c>
      <c r="K29" s="20">
        <f t="shared" si="1"/>
        <v>470.00000000011255</v>
      </c>
      <c r="L29" s="14">
        <f t="shared" si="2"/>
        <v>4.7000000000011255</v>
      </c>
      <c r="M29" s="12">
        <v>0.46</v>
      </c>
    </row>
    <row r="30" spans="1:16">
      <c r="A30" s="10" t="s">
        <v>62</v>
      </c>
      <c r="B30" s="11" t="s">
        <v>20</v>
      </c>
      <c r="C30" s="12">
        <v>0.01</v>
      </c>
      <c r="D30" s="11" t="s">
        <v>21</v>
      </c>
      <c r="E30" s="22">
        <v>102.361</v>
      </c>
      <c r="F30" s="22">
        <v>0</v>
      </c>
      <c r="G30" s="22">
        <v>0</v>
      </c>
      <c r="H30" s="10" t="s">
        <v>63</v>
      </c>
      <c r="I30" s="22">
        <v>102.51</v>
      </c>
      <c r="J30" s="19">
        <f t="shared" si="0"/>
        <v>-0.14900000000000091</v>
      </c>
      <c r="K30" s="20">
        <f t="shared" si="1"/>
        <v>-1490.0000000000091</v>
      </c>
      <c r="L30" s="14">
        <f t="shared" si="2"/>
        <v>-14.900000000000091</v>
      </c>
      <c r="M30" s="12">
        <v>-1.45</v>
      </c>
    </row>
    <row r="31" spans="1:16">
      <c r="A31" s="10" t="s">
        <v>64</v>
      </c>
      <c r="B31" s="11" t="s">
        <v>20</v>
      </c>
      <c r="C31" s="12">
        <v>0.01</v>
      </c>
      <c r="D31" s="11" t="s">
        <v>21</v>
      </c>
      <c r="E31" s="22">
        <v>102.464</v>
      </c>
      <c r="F31" s="22">
        <v>0</v>
      </c>
      <c r="G31" s="22">
        <v>0</v>
      </c>
      <c r="H31" s="10" t="s">
        <v>63</v>
      </c>
      <c r="I31" s="22">
        <v>102.51</v>
      </c>
      <c r="J31" s="19">
        <f t="shared" si="0"/>
        <v>-4.600000000000648E-2</v>
      </c>
      <c r="K31" s="20">
        <f t="shared" si="1"/>
        <v>-460.0000000000648</v>
      </c>
      <c r="L31" s="14">
        <f t="shared" si="2"/>
        <v>-4.600000000000648</v>
      </c>
      <c r="M31" s="12">
        <v>-0.45</v>
      </c>
    </row>
    <row r="32" spans="1:16">
      <c r="A32" s="10" t="s">
        <v>65</v>
      </c>
      <c r="B32" s="11" t="s">
        <v>20</v>
      </c>
      <c r="C32" s="12">
        <v>0.06</v>
      </c>
      <c r="D32" s="11" t="s">
        <v>21</v>
      </c>
      <c r="E32" s="22">
        <v>102.57</v>
      </c>
      <c r="F32" s="22">
        <v>0</v>
      </c>
      <c r="G32" s="22">
        <v>0</v>
      </c>
      <c r="H32" s="10" t="s">
        <v>63</v>
      </c>
      <c r="I32" s="22">
        <v>102.51600000000001</v>
      </c>
      <c r="J32" s="19">
        <f t="shared" si="0"/>
        <v>5.3999999999987836E-2</v>
      </c>
      <c r="K32" s="20">
        <f t="shared" si="1"/>
        <v>539.99999999987836</v>
      </c>
      <c r="L32" s="14">
        <f t="shared" si="2"/>
        <v>32.399999999992701</v>
      </c>
      <c r="M32" s="12">
        <v>3.16</v>
      </c>
      <c r="N32" s="30" t="s">
        <v>66</v>
      </c>
      <c r="O32" s="31">
        <f>SUM(L8:L32)</f>
        <v>98.400000000010834</v>
      </c>
      <c r="P32" s="32">
        <f>SUM(M8:M32)</f>
        <v>9.5700000000000021</v>
      </c>
    </row>
    <row r="33" spans="1:14">
      <c r="A33" s="10" t="s">
        <v>67</v>
      </c>
      <c r="B33" s="11" t="s">
        <v>19</v>
      </c>
      <c r="C33" s="12">
        <v>0.01</v>
      </c>
      <c r="D33" s="11" t="s">
        <v>21</v>
      </c>
      <c r="E33" s="22">
        <v>102.152</v>
      </c>
      <c r="F33" s="22">
        <v>0</v>
      </c>
      <c r="G33" s="22">
        <v>0</v>
      </c>
      <c r="H33" s="10" t="s">
        <v>68</v>
      </c>
      <c r="I33" s="22">
        <v>102.11</v>
      </c>
      <c r="J33" s="19">
        <f t="shared" ref="J33:J60" si="3">IF(B33="buy",I33-E33,E33-I33)</f>
        <v>-4.2000000000001592E-2</v>
      </c>
      <c r="K33" s="20">
        <f t="shared" ref="K33:K60" si="4">IF(OR(D33="usdjpy",D33="gbpjpy",D33="cadjpy",D33="audjpy",D33="eurjpy"),J33*10000,J33*1000000)</f>
        <v>-420.00000000001592</v>
      </c>
      <c r="L33" s="14">
        <f t="shared" ref="L33:L60" si="5">K33*C33</f>
        <v>-4.2000000000001592</v>
      </c>
      <c r="M33" s="12">
        <v>-0.41</v>
      </c>
      <c r="N33">
        <v>20131203</v>
      </c>
    </row>
    <row r="34" spans="1:14">
      <c r="A34" s="10" t="s">
        <v>69</v>
      </c>
      <c r="B34" s="11" t="s">
        <v>19</v>
      </c>
      <c r="C34" s="12">
        <v>0.01</v>
      </c>
      <c r="D34" s="11" t="s">
        <v>21</v>
      </c>
      <c r="E34" s="22">
        <v>102.255</v>
      </c>
      <c r="F34" s="22">
        <v>0</v>
      </c>
      <c r="G34" s="22">
        <v>0</v>
      </c>
      <c r="H34" s="10" t="s">
        <v>68</v>
      </c>
      <c r="I34" s="22">
        <v>102.111</v>
      </c>
      <c r="J34" s="19">
        <f t="shared" si="3"/>
        <v>-0.14399999999999125</v>
      </c>
      <c r="K34" s="20">
        <f t="shared" si="4"/>
        <v>-1439.9999999999125</v>
      </c>
      <c r="L34" s="14">
        <f t="shared" si="5"/>
        <v>-14.399999999999125</v>
      </c>
      <c r="M34" s="12">
        <v>-1.41</v>
      </c>
    </row>
    <row r="35" spans="1:14">
      <c r="A35" s="10" t="s">
        <v>70</v>
      </c>
      <c r="B35" s="11" t="s">
        <v>19</v>
      </c>
      <c r="C35" s="12">
        <v>0.06</v>
      </c>
      <c r="D35" s="11" t="s">
        <v>21</v>
      </c>
      <c r="E35" s="22">
        <v>102.05</v>
      </c>
      <c r="F35" s="22">
        <v>0</v>
      </c>
      <c r="G35" s="22">
        <v>0</v>
      </c>
      <c r="H35" s="10" t="s">
        <v>68</v>
      </c>
      <c r="I35" s="22">
        <v>102.101</v>
      </c>
      <c r="J35" s="19">
        <f t="shared" si="3"/>
        <v>5.1000000000001933E-2</v>
      </c>
      <c r="K35" s="20">
        <f t="shared" si="4"/>
        <v>510.00000000001933</v>
      </c>
      <c r="L35" s="14">
        <f t="shared" si="5"/>
        <v>30.60000000000116</v>
      </c>
      <c r="M35" s="12">
        <v>3</v>
      </c>
    </row>
    <row r="36" spans="1:14">
      <c r="A36" s="10" t="s">
        <v>71</v>
      </c>
      <c r="B36" s="11" t="s">
        <v>19</v>
      </c>
      <c r="C36" s="12">
        <v>0.01</v>
      </c>
      <c r="D36" s="11" t="s">
        <v>21</v>
      </c>
      <c r="E36" s="22">
        <v>102.392</v>
      </c>
      <c r="F36" s="22">
        <v>0</v>
      </c>
      <c r="G36" s="22">
        <v>0</v>
      </c>
      <c r="H36" s="10" t="s">
        <v>72</v>
      </c>
      <c r="I36" s="22">
        <v>102.39</v>
      </c>
      <c r="J36" s="19">
        <f t="shared" si="3"/>
        <v>-1.9999999999953388E-3</v>
      </c>
      <c r="K36" s="20">
        <f t="shared" si="4"/>
        <v>-19.999999999953388</v>
      </c>
      <c r="L36" s="14">
        <f t="shared" si="5"/>
        <v>-0.19999999999953388</v>
      </c>
      <c r="M36" s="12">
        <v>-0.02</v>
      </c>
    </row>
    <row r="37" spans="1:14">
      <c r="A37" s="10" t="s">
        <v>73</v>
      </c>
      <c r="B37" s="11" t="s">
        <v>19</v>
      </c>
      <c r="C37" s="12">
        <v>0.01</v>
      </c>
      <c r="D37" s="11" t="s">
        <v>21</v>
      </c>
      <c r="E37" s="22">
        <v>102.291</v>
      </c>
      <c r="F37" s="22">
        <v>0</v>
      </c>
      <c r="G37" s="22">
        <v>0</v>
      </c>
      <c r="H37" s="10" t="s">
        <v>72</v>
      </c>
      <c r="I37" s="22">
        <v>102.392</v>
      </c>
      <c r="J37" s="19">
        <f t="shared" si="3"/>
        <v>0.10099999999999909</v>
      </c>
      <c r="K37" s="20">
        <f t="shared" si="4"/>
        <v>1009.9999999999909</v>
      </c>
      <c r="L37" s="14">
        <f t="shared" si="5"/>
        <v>10.099999999999909</v>
      </c>
      <c r="M37" s="12">
        <v>0.99</v>
      </c>
    </row>
    <row r="38" spans="1:14">
      <c r="A38" s="10" t="s">
        <v>74</v>
      </c>
      <c r="B38" s="11" t="s">
        <v>19</v>
      </c>
      <c r="C38" s="12">
        <v>0.01</v>
      </c>
      <c r="D38" s="11" t="s">
        <v>21</v>
      </c>
      <c r="E38" s="22">
        <v>102.434</v>
      </c>
      <c r="F38" s="22">
        <v>0</v>
      </c>
      <c r="G38" s="22">
        <v>0</v>
      </c>
      <c r="H38" s="10" t="s">
        <v>75</v>
      </c>
      <c r="I38" s="22">
        <v>102.539</v>
      </c>
      <c r="J38" s="19">
        <f t="shared" si="3"/>
        <v>0.10500000000000398</v>
      </c>
      <c r="K38" s="20">
        <f t="shared" si="4"/>
        <v>1050.0000000000398</v>
      </c>
      <c r="L38" s="14">
        <f t="shared" si="5"/>
        <v>10.500000000000398</v>
      </c>
      <c r="M38" s="12">
        <v>1.02</v>
      </c>
    </row>
    <row r="39" spans="1:14">
      <c r="A39" s="10" t="s">
        <v>76</v>
      </c>
      <c r="B39" s="11" t="s">
        <v>19</v>
      </c>
      <c r="C39" s="12">
        <v>0.01</v>
      </c>
      <c r="D39" s="11" t="s">
        <v>21</v>
      </c>
      <c r="E39" s="22">
        <v>102.541</v>
      </c>
      <c r="F39" s="22">
        <v>0</v>
      </c>
      <c r="G39" s="22">
        <v>0</v>
      </c>
      <c r="H39" s="10" t="s">
        <v>75</v>
      </c>
      <c r="I39" s="22">
        <v>102.538</v>
      </c>
      <c r="J39" s="19">
        <f t="shared" si="3"/>
        <v>-3.0000000000001137E-3</v>
      </c>
      <c r="K39" s="20">
        <f t="shared" si="4"/>
        <v>-30.000000000001137</v>
      </c>
      <c r="L39" s="14">
        <f t="shared" si="5"/>
        <v>-0.30000000000001137</v>
      </c>
      <c r="M39" s="12">
        <v>-0.03</v>
      </c>
    </row>
    <row r="40" spans="1:14">
      <c r="A40" s="10" t="s">
        <v>77</v>
      </c>
      <c r="B40" s="11" t="s">
        <v>19</v>
      </c>
      <c r="C40" s="12">
        <v>0.01</v>
      </c>
      <c r="D40" s="11" t="s">
        <v>21</v>
      </c>
      <c r="E40" s="22">
        <v>102.664</v>
      </c>
      <c r="F40" s="22">
        <v>0</v>
      </c>
      <c r="G40" s="22">
        <v>0</v>
      </c>
      <c r="H40" s="10" t="s">
        <v>78</v>
      </c>
      <c r="I40" s="22">
        <v>102.65300000000001</v>
      </c>
      <c r="J40" s="19">
        <f t="shared" si="3"/>
        <v>-1.099999999999568E-2</v>
      </c>
      <c r="K40" s="20">
        <f t="shared" si="4"/>
        <v>-109.9999999999568</v>
      </c>
      <c r="L40" s="14">
        <f t="shared" si="5"/>
        <v>-1.099999999999568</v>
      </c>
      <c r="M40" s="12">
        <v>-0.11</v>
      </c>
    </row>
    <row r="41" spans="1:14">
      <c r="A41" s="10" t="s">
        <v>79</v>
      </c>
      <c r="B41" s="11" t="s">
        <v>19</v>
      </c>
      <c r="C41" s="12">
        <v>0.01</v>
      </c>
      <c r="D41" s="11" t="s">
        <v>21</v>
      </c>
      <c r="E41" s="22">
        <v>102.56399999999999</v>
      </c>
      <c r="F41" s="22">
        <v>0</v>
      </c>
      <c r="G41" s="22">
        <v>0</v>
      </c>
      <c r="H41" s="10" t="s">
        <v>78</v>
      </c>
      <c r="I41" s="22">
        <v>102.664</v>
      </c>
      <c r="J41" s="19">
        <f t="shared" si="3"/>
        <v>0.10000000000000853</v>
      </c>
      <c r="K41" s="20">
        <f t="shared" si="4"/>
        <v>1000.0000000000853</v>
      </c>
      <c r="L41" s="14">
        <f t="shared" si="5"/>
        <v>10.000000000000853</v>
      </c>
      <c r="M41" s="12">
        <v>0.97</v>
      </c>
    </row>
    <row r="42" spans="1:14">
      <c r="A42" s="10" t="s">
        <v>80</v>
      </c>
      <c r="B42" s="11" t="s">
        <v>19</v>
      </c>
      <c r="C42" s="12">
        <v>0.01</v>
      </c>
      <c r="D42" s="11" t="s">
        <v>21</v>
      </c>
      <c r="E42" s="22">
        <v>102.998</v>
      </c>
      <c r="F42" s="22">
        <v>0</v>
      </c>
      <c r="G42" s="22">
        <v>0</v>
      </c>
      <c r="H42" s="10" t="s">
        <v>81</v>
      </c>
      <c r="I42" s="22">
        <v>102.756</v>
      </c>
      <c r="J42" s="19">
        <f t="shared" si="3"/>
        <v>-0.24200000000000443</v>
      </c>
      <c r="K42" s="20">
        <f t="shared" si="4"/>
        <v>-2420.0000000000446</v>
      </c>
      <c r="L42" s="14">
        <f t="shared" si="5"/>
        <v>-24.200000000000447</v>
      </c>
      <c r="M42" s="12">
        <v>-2.36</v>
      </c>
    </row>
    <row r="43" spans="1:14">
      <c r="A43" s="10" t="s">
        <v>82</v>
      </c>
      <c r="B43" s="11" t="s">
        <v>19</v>
      </c>
      <c r="C43" s="12">
        <v>0.06</v>
      </c>
      <c r="D43" s="11" t="s">
        <v>21</v>
      </c>
      <c r="E43" s="22">
        <v>102.797</v>
      </c>
      <c r="F43" s="22">
        <v>0</v>
      </c>
      <c r="G43" s="22">
        <v>0</v>
      </c>
      <c r="H43" s="10" t="s">
        <v>81</v>
      </c>
      <c r="I43" s="22">
        <v>102.75700000000001</v>
      </c>
      <c r="J43" s="19">
        <f t="shared" si="3"/>
        <v>-3.9999999999992042E-2</v>
      </c>
      <c r="K43" s="20">
        <f t="shared" si="4"/>
        <v>-399.99999999992042</v>
      </c>
      <c r="L43" s="14">
        <f t="shared" si="5"/>
        <v>-23.999999999995225</v>
      </c>
      <c r="M43" s="12">
        <v>-2.34</v>
      </c>
    </row>
    <row r="44" spans="1:14">
      <c r="A44" s="10" t="s">
        <v>83</v>
      </c>
      <c r="B44" s="11" t="s">
        <v>19</v>
      </c>
      <c r="C44" s="12">
        <v>0.01</v>
      </c>
      <c r="D44" s="11" t="s">
        <v>21</v>
      </c>
      <c r="E44" s="22">
        <v>102.898</v>
      </c>
      <c r="F44" s="22">
        <v>0</v>
      </c>
      <c r="G44" s="22">
        <v>0</v>
      </c>
      <c r="H44" s="10" t="s">
        <v>81</v>
      </c>
      <c r="I44" s="22">
        <v>102.756</v>
      </c>
      <c r="J44" s="19">
        <f t="shared" si="3"/>
        <v>-0.14199999999999591</v>
      </c>
      <c r="K44" s="20">
        <f t="shared" si="4"/>
        <v>-1419.9999999999591</v>
      </c>
      <c r="L44" s="14">
        <f t="shared" si="5"/>
        <v>-14.199999999999591</v>
      </c>
      <c r="M44" s="12">
        <v>-1.38</v>
      </c>
    </row>
    <row r="45" spans="1:14">
      <c r="A45" s="10" t="s">
        <v>84</v>
      </c>
      <c r="B45" s="11" t="s">
        <v>19</v>
      </c>
      <c r="C45" s="12">
        <v>0.11</v>
      </c>
      <c r="D45" s="11" t="s">
        <v>21</v>
      </c>
      <c r="E45" s="22">
        <v>102.696</v>
      </c>
      <c r="F45" s="22">
        <v>0</v>
      </c>
      <c r="G45" s="22">
        <v>0</v>
      </c>
      <c r="H45" s="10" t="s">
        <v>81</v>
      </c>
      <c r="I45" s="22">
        <v>102.762</v>
      </c>
      <c r="J45" s="19">
        <f t="shared" si="3"/>
        <v>6.6000000000002501E-2</v>
      </c>
      <c r="K45" s="20">
        <f t="shared" si="4"/>
        <v>660.00000000002501</v>
      </c>
      <c r="L45" s="14">
        <f t="shared" si="5"/>
        <v>72.600000000002751</v>
      </c>
      <c r="M45" s="12">
        <v>7.06</v>
      </c>
    </row>
    <row r="46" spans="1:14">
      <c r="A46" s="10" t="s">
        <v>85</v>
      </c>
      <c r="B46" s="11" t="s">
        <v>19</v>
      </c>
      <c r="C46" s="12">
        <v>0.01</v>
      </c>
      <c r="D46" s="11" t="s">
        <v>21</v>
      </c>
      <c r="E46" s="22">
        <v>103.105</v>
      </c>
      <c r="F46" s="22">
        <v>0</v>
      </c>
      <c r="G46" s="22">
        <v>0</v>
      </c>
      <c r="H46" s="10" t="s">
        <v>86</v>
      </c>
      <c r="I46" s="22">
        <v>102.952</v>
      </c>
      <c r="J46" s="19">
        <f t="shared" si="3"/>
        <v>-0.1530000000000058</v>
      </c>
      <c r="K46" s="20">
        <f t="shared" si="4"/>
        <v>-1530.000000000058</v>
      </c>
      <c r="L46" s="14">
        <f t="shared" si="5"/>
        <v>-15.30000000000058</v>
      </c>
      <c r="M46" s="12">
        <v>-1.49</v>
      </c>
    </row>
    <row r="47" spans="1:14">
      <c r="A47" s="10" t="s">
        <v>83</v>
      </c>
      <c r="B47" s="11" t="s">
        <v>19</v>
      </c>
      <c r="C47" s="12">
        <v>0.06</v>
      </c>
      <c r="D47" s="11" t="s">
        <v>21</v>
      </c>
      <c r="E47" s="22">
        <v>102.9</v>
      </c>
      <c r="F47" s="22">
        <v>0</v>
      </c>
      <c r="G47" s="22">
        <v>0</v>
      </c>
      <c r="H47" s="10" t="s">
        <v>86</v>
      </c>
      <c r="I47" s="22">
        <v>102.952</v>
      </c>
      <c r="J47" s="19">
        <f t="shared" si="3"/>
        <v>5.1999999999992497E-2</v>
      </c>
      <c r="K47" s="20">
        <f t="shared" si="4"/>
        <v>519.99999999992497</v>
      </c>
      <c r="L47" s="14">
        <f t="shared" si="5"/>
        <v>31.199999999995498</v>
      </c>
      <c r="M47" s="12">
        <v>3.03</v>
      </c>
    </row>
    <row r="48" spans="1:14">
      <c r="A48" s="10" t="s">
        <v>87</v>
      </c>
      <c r="B48" s="11" t="s">
        <v>19</v>
      </c>
      <c r="C48" s="12">
        <v>0.01</v>
      </c>
      <c r="D48" s="11" t="s">
        <v>21</v>
      </c>
      <c r="E48" s="22">
        <v>103.002</v>
      </c>
      <c r="F48" s="22">
        <v>0</v>
      </c>
      <c r="G48" s="22">
        <v>0</v>
      </c>
      <c r="H48" s="10" t="s">
        <v>86</v>
      </c>
      <c r="I48" s="22">
        <v>102.953</v>
      </c>
      <c r="J48" s="19">
        <f t="shared" si="3"/>
        <v>-4.8999999999992383E-2</v>
      </c>
      <c r="K48" s="20">
        <f t="shared" si="4"/>
        <v>-489.99999999992383</v>
      </c>
      <c r="L48" s="14">
        <f t="shared" si="5"/>
        <v>-4.8999999999992383</v>
      </c>
      <c r="M48" s="12">
        <v>-0.48</v>
      </c>
    </row>
    <row r="49" spans="1:16">
      <c r="A49" s="10" t="s">
        <v>88</v>
      </c>
      <c r="B49" s="11" t="s">
        <v>19</v>
      </c>
      <c r="C49" s="12">
        <v>0.01</v>
      </c>
      <c r="D49" s="11" t="s">
        <v>21</v>
      </c>
      <c r="E49" s="22">
        <v>103.03100000000001</v>
      </c>
      <c r="F49" s="22">
        <v>102.23099999999999</v>
      </c>
      <c r="G49" s="22">
        <v>103.131</v>
      </c>
      <c r="H49" s="10" t="s">
        <v>89</v>
      </c>
      <c r="I49" s="22">
        <v>103.131</v>
      </c>
      <c r="J49" s="19">
        <f t="shared" si="3"/>
        <v>9.9999999999994316E-2</v>
      </c>
      <c r="K49" s="20">
        <f t="shared" si="4"/>
        <v>999.99999999994316</v>
      </c>
      <c r="L49" s="14">
        <f t="shared" si="5"/>
        <v>9.9999999999994316</v>
      </c>
      <c r="M49" s="12">
        <v>0.97</v>
      </c>
    </row>
    <row r="50" spans="1:16">
      <c r="A50" s="10" t="s">
        <v>90</v>
      </c>
      <c r="B50" s="11" t="s">
        <v>20</v>
      </c>
      <c r="C50" s="12">
        <v>0.06</v>
      </c>
      <c r="D50" s="11" t="s">
        <v>21</v>
      </c>
      <c r="E50" s="22">
        <v>103.18600000000001</v>
      </c>
      <c r="F50" s="22">
        <v>0</v>
      </c>
      <c r="G50" s="22">
        <v>0</v>
      </c>
      <c r="H50" s="10" t="s">
        <v>91</v>
      </c>
      <c r="I50" s="22">
        <v>103.221</v>
      </c>
      <c r="J50" s="19">
        <f t="shared" si="3"/>
        <v>-3.4999999999996589E-2</v>
      </c>
      <c r="K50" s="20">
        <f t="shared" si="4"/>
        <v>-349.99999999996589</v>
      </c>
      <c r="L50" s="14">
        <f t="shared" si="5"/>
        <v>-20.999999999997954</v>
      </c>
      <c r="M50" s="12">
        <v>-2.0299999999999998</v>
      </c>
    </row>
    <row r="51" spans="1:16">
      <c r="A51" s="10" t="s">
        <v>92</v>
      </c>
      <c r="B51" s="11" t="s">
        <v>20</v>
      </c>
      <c r="C51" s="12">
        <v>0.01</v>
      </c>
      <c r="D51" s="11" t="s">
        <v>21</v>
      </c>
      <c r="E51" s="22">
        <v>103.086</v>
      </c>
      <c r="F51" s="22">
        <v>0</v>
      </c>
      <c r="G51" s="22">
        <v>0</v>
      </c>
      <c r="H51" s="10" t="s">
        <v>91</v>
      </c>
      <c r="I51" s="22">
        <v>103.212</v>
      </c>
      <c r="J51" s="19">
        <f t="shared" si="3"/>
        <v>-0.12600000000000477</v>
      </c>
      <c r="K51" s="20">
        <f t="shared" si="4"/>
        <v>-1260.0000000000477</v>
      </c>
      <c r="L51" s="14">
        <f t="shared" si="5"/>
        <v>-12.600000000000477</v>
      </c>
      <c r="M51" s="12">
        <v>-1.22</v>
      </c>
    </row>
    <row r="52" spans="1:16">
      <c r="A52" s="10" t="s">
        <v>93</v>
      </c>
      <c r="B52" s="11" t="s">
        <v>20</v>
      </c>
      <c r="C52" s="12">
        <v>0.01</v>
      </c>
      <c r="D52" s="11" t="s">
        <v>21</v>
      </c>
      <c r="E52" s="22">
        <v>102.985</v>
      </c>
      <c r="F52" s="22">
        <v>0</v>
      </c>
      <c r="G52" s="22">
        <v>0</v>
      </c>
      <c r="H52" s="10" t="s">
        <v>91</v>
      </c>
      <c r="I52" s="22">
        <v>103.215</v>
      </c>
      <c r="J52" s="19">
        <f t="shared" si="3"/>
        <v>-0.23000000000000398</v>
      </c>
      <c r="K52" s="20">
        <f t="shared" si="4"/>
        <v>-2300.00000000004</v>
      </c>
      <c r="L52" s="14">
        <f t="shared" si="5"/>
        <v>-23.000000000000401</v>
      </c>
      <c r="M52" s="12">
        <v>-2.23</v>
      </c>
    </row>
    <row r="53" spans="1:16">
      <c r="A53" s="10" t="s">
        <v>94</v>
      </c>
      <c r="B53" s="11" t="s">
        <v>20</v>
      </c>
      <c r="C53" s="12">
        <v>0.11</v>
      </c>
      <c r="D53" s="11" t="s">
        <v>21</v>
      </c>
      <c r="E53" s="22">
        <v>103.28700000000001</v>
      </c>
      <c r="F53" s="22">
        <v>0</v>
      </c>
      <c r="G53" s="22">
        <v>0</v>
      </c>
      <c r="H53" s="10" t="s">
        <v>91</v>
      </c>
      <c r="I53" s="22">
        <v>103.22199999999999</v>
      </c>
      <c r="J53" s="19">
        <f t="shared" si="3"/>
        <v>6.5000000000011937E-2</v>
      </c>
      <c r="K53" s="20">
        <f t="shared" si="4"/>
        <v>650.00000000011937</v>
      </c>
      <c r="L53" s="14">
        <f t="shared" si="5"/>
        <v>71.500000000013131</v>
      </c>
      <c r="M53" s="12">
        <v>6.93</v>
      </c>
    </row>
    <row r="54" spans="1:16">
      <c r="A54" s="10" t="s">
        <v>95</v>
      </c>
      <c r="B54" s="11" t="s">
        <v>20</v>
      </c>
      <c r="C54" s="12">
        <v>0.01</v>
      </c>
      <c r="D54" s="11" t="s">
        <v>21</v>
      </c>
      <c r="E54" s="22">
        <v>103.241</v>
      </c>
      <c r="F54" s="22">
        <v>0</v>
      </c>
      <c r="G54" s="22">
        <v>0</v>
      </c>
      <c r="H54" s="10" t="s">
        <v>96</v>
      </c>
      <c r="I54" s="22">
        <v>103.241</v>
      </c>
      <c r="J54" s="19">
        <f t="shared" si="3"/>
        <v>0</v>
      </c>
      <c r="K54" s="20">
        <f t="shared" si="4"/>
        <v>0</v>
      </c>
      <c r="L54" s="14">
        <f t="shared" si="5"/>
        <v>0</v>
      </c>
      <c r="M54" s="12">
        <v>0</v>
      </c>
    </row>
    <row r="55" spans="1:16">
      <c r="A55" s="10" t="s">
        <v>97</v>
      </c>
      <c r="B55" s="11" t="s">
        <v>20</v>
      </c>
      <c r="C55" s="12">
        <v>0.01</v>
      </c>
      <c r="D55" s="11" t="s">
        <v>21</v>
      </c>
      <c r="E55" s="22">
        <v>103.342</v>
      </c>
      <c r="F55" s="22">
        <v>0</v>
      </c>
      <c r="G55" s="22">
        <v>0</v>
      </c>
      <c r="H55" s="10" t="s">
        <v>96</v>
      </c>
      <c r="I55" s="22">
        <v>103.241</v>
      </c>
      <c r="J55" s="19">
        <f t="shared" si="3"/>
        <v>0.10099999999999909</v>
      </c>
      <c r="K55" s="20">
        <f t="shared" si="4"/>
        <v>1009.9999999999909</v>
      </c>
      <c r="L55" s="14">
        <f t="shared" si="5"/>
        <v>10.099999999999909</v>
      </c>
      <c r="M55" s="12">
        <v>0.98</v>
      </c>
    </row>
    <row r="56" spans="1:16">
      <c r="A56" s="10" t="s">
        <v>98</v>
      </c>
      <c r="B56" s="11" t="s">
        <v>20</v>
      </c>
      <c r="C56" s="12">
        <v>0.01</v>
      </c>
      <c r="D56" s="11" t="s">
        <v>21</v>
      </c>
      <c r="E56" s="22">
        <v>103.123</v>
      </c>
      <c r="F56" s="22">
        <v>0</v>
      </c>
      <c r="G56" s="22">
        <v>0</v>
      </c>
      <c r="H56" s="10" t="s">
        <v>99</v>
      </c>
      <c r="I56" s="22">
        <v>103.27500000000001</v>
      </c>
      <c r="J56" s="19">
        <f t="shared" si="3"/>
        <v>-0.15200000000000102</v>
      </c>
      <c r="K56" s="20">
        <f t="shared" si="4"/>
        <v>-1520.0000000000102</v>
      </c>
      <c r="L56" s="14">
        <f t="shared" si="5"/>
        <v>-15.200000000000102</v>
      </c>
      <c r="M56" s="12">
        <v>-1.47</v>
      </c>
    </row>
    <row r="57" spans="1:16">
      <c r="A57" s="10" t="s">
        <v>100</v>
      </c>
      <c r="B57" s="11" t="s">
        <v>20</v>
      </c>
      <c r="C57" s="12">
        <v>0.06</v>
      </c>
      <c r="D57" s="11" t="s">
        <v>21</v>
      </c>
      <c r="E57" s="22">
        <v>103.325</v>
      </c>
      <c r="F57" s="22">
        <v>0</v>
      </c>
      <c r="G57" s="22">
        <v>0</v>
      </c>
      <c r="H57" s="10" t="s">
        <v>99</v>
      </c>
      <c r="I57" s="22">
        <v>103.274</v>
      </c>
      <c r="J57" s="19">
        <f t="shared" si="3"/>
        <v>5.1000000000001933E-2</v>
      </c>
      <c r="K57" s="20">
        <f t="shared" si="4"/>
        <v>510.00000000001933</v>
      </c>
      <c r="L57" s="14">
        <f t="shared" si="5"/>
        <v>30.60000000000116</v>
      </c>
      <c r="M57" s="12">
        <v>2.96</v>
      </c>
    </row>
    <row r="58" spans="1:16">
      <c r="A58" s="10" t="s">
        <v>101</v>
      </c>
      <c r="B58" s="11" t="s">
        <v>20</v>
      </c>
      <c r="C58" s="12">
        <v>0.01</v>
      </c>
      <c r="D58" s="11" t="s">
        <v>21</v>
      </c>
      <c r="E58" s="22">
        <v>103.224</v>
      </c>
      <c r="F58" s="22">
        <v>0</v>
      </c>
      <c r="G58" s="22">
        <v>0</v>
      </c>
      <c r="H58" s="10" t="s">
        <v>99</v>
      </c>
      <c r="I58" s="22">
        <v>103.274</v>
      </c>
      <c r="J58" s="19">
        <f t="shared" si="3"/>
        <v>-4.9999999999997158E-2</v>
      </c>
      <c r="K58" s="20">
        <f t="shared" si="4"/>
        <v>-499.99999999997158</v>
      </c>
      <c r="L58" s="14">
        <f t="shared" si="5"/>
        <v>-4.9999999999997158</v>
      </c>
      <c r="M58" s="12">
        <v>-0.48</v>
      </c>
    </row>
    <row r="59" spans="1:16">
      <c r="A59" s="10" t="s">
        <v>102</v>
      </c>
      <c r="B59" s="11" t="s">
        <v>19</v>
      </c>
      <c r="C59" s="12">
        <v>0.01</v>
      </c>
      <c r="D59" s="11" t="s">
        <v>21</v>
      </c>
      <c r="E59" s="22">
        <v>102.93300000000001</v>
      </c>
      <c r="F59" s="22">
        <v>0</v>
      </c>
      <c r="G59" s="22">
        <v>0</v>
      </c>
      <c r="H59" s="10" t="s">
        <v>103</v>
      </c>
      <c r="I59" s="22">
        <v>103.03400000000001</v>
      </c>
      <c r="J59" s="19">
        <f t="shared" si="3"/>
        <v>0.10099999999999909</v>
      </c>
      <c r="K59" s="20">
        <f t="shared" si="4"/>
        <v>1009.9999999999909</v>
      </c>
      <c r="L59" s="14">
        <f t="shared" si="5"/>
        <v>10.099999999999909</v>
      </c>
      <c r="M59" s="12">
        <v>0.98</v>
      </c>
    </row>
    <row r="60" spans="1:16">
      <c r="A60" s="10" t="s">
        <v>104</v>
      </c>
      <c r="B60" s="11" t="s">
        <v>19</v>
      </c>
      <c r="C60" s="12">
        <v>0.01</v>
      </c>
      <c r="D60" s="11" t="s">
        <v>21</v>
      </c>
      <c r="E60" s="22">
        <v>103.03400000000001</v>
      </c>
      <c r="F60" s="22">
        <v>0</v>
      </c>
      <c r="G60" s="22">
        <v>0</v>
      </c>
      <c r="H60" s="10" t="s">
        <v>103</v>
      </c>
      <c r="I60" s="22">
        <v>103.041</v>
      </c>
      <c r="J60" s="19">
        <f t="shared" si="3"/>
        <v>6.9999999999907914E-3</v>
      </c>
      <c r="K60" s="20">
        <f t="shared" si="4"/>
        <v>69.999999999907914</v>
      </c>
      <c r="L60" s="14">
        <f t="shared" si="5"/>
        <v>0.69999999999907914</v>
      </c>
      <c r="M60" s="12">
        <v>7.0000000000000007E-2</v>
      </c>
      <c r="N60" s="30" t="s">
        <v>66</v>
      </c>
      <c r="O60" s="31">
        <f>SUM(L33:L60)</f>
        <v>118.40000000002107</v>
      </c>
      <c r="P60" s="32">
        <f>SUM(M33:M60)</f>
        <v>11.5</v>
      </c>
    </row>
    <row r="61" spans="1:16">
      <c r="A61" s="10" t="s">
        <v>105</v>
      </c>
      <c r="B61" s="11" t="s">
        <v>19</v>
      </c>
      <c r="C61" s="12">
        <v>0.01</v>
      </c>
      <c r="D61" s="11" t="s">
        <v>21</v>
      </c>
      <c r="E61" s="22">
        <v>101.89</v>
      </c>
      <c r="F61" s="22">
        <v>101.084</v>
      </c>
      <c r="G61" s="22">
        <v>101.98399999999999</v>
      </c>
      <c r="H61" s="10" t="s">
        <v>106</v>
      </c>
      <c r="I61" s="22">
        <v>101.98399999999999</v>
      </c>
      <c r="J61" s="19">
        <f t="shared" ref="J61:J79" si="6">IF(B61="buy",I61-E61,E61-I61)</f>
        <v>9.3999999999994088E-2</v>
      </c>
      <c r="K61" s="20">
        <f t="shared" ref="K61:K79" si="7">IF(OR(D61="usdjpy",D61="gbpjpy",D61="cadjpy",D61="audjpy",D61="eurjpy"),J61*10000,J61*1000000)</f>
        <v>939.99999999994088</v>
      </c>
      <c r="L61" s="14">
        <f t="shared" ref="L61:L79" si="8">K61*C61</f>
        <v>9.3999999999994088</v>
      </c>
      <c r="M61" s="12">
        <v>0.92</v>
      </c>
      <c r="N61">
        <v>20131204</v>
      </c>
    </row>
    <row r="62" spans="1:16">
      <c r="A62" s="10" t="s">
        <v>107</v>
      </c>
      <c r="B62" s="11" t="s">
        <v>19</v>
      </c>
      <c r="C62" s="12">
        <v>0.01</v>
      </c>
      <c r="D62" s="11" t="s">
        <v>21</v>
      </c>
      <c r="E62" s="22">
        <v>102.364</v>
      </c>
      <c r="F62" s="22">
        <v>0</v>
      </c>
      <c r="G62" s="22">
        <v>0</v>
      </c>
      <c r="H62" s="10" t="s">
        <v>108</v>
      </c>
      <c r="I62" s="22">
        <v>102.217</v>
      </c>
      <c r="J62" s="19">
        <f t="shared" si="6"/>
        <v>-0.14700000000000557</v>
      </c>
      <c r="K62" s="20">
        <f t="shared" si="7"/>
        <v>-1470.0000000000557</v>
      </c>
      <c r="L62" s="14">
        <f t="shared" si="8"/>
        <v>-14.700000000000557</v>
      </c>
      <c r="M62" s="12">
        <v>-1.44</v>
      </c>
    </row>
    <row r="63" spans="1:16">
      <c r="A63" s="10" t="s">
        <v>109</v>
      </c>
      <c r="B63" s="11" t="s">
        <v>19</v>
      </c>
      <c r="C63" s="12">
        <v>0.01</v>
      </c>
      <c r="D63" s="11" t="s">
        <v>21</v>
      </c>
      <c r="E63" s="22">
        <v>102.465</v>
      </c>
      <c r="F63" s="22">
        <v>0</v>
      </c>
      <c r="G63" s="22">
        <v>0</v>
      </c>
      <c r="H63" s="10" t="s">
        <v>108</v>
      </c>
      <c r="I63" s="22">
        <v>102.218</v>
      </c>
      <c r="J63" s="19">
        <f t="shared" si="6"/>
        <v>-0.24699999999999989</v>
      </c>
      <c r="K63" s="20">
        <f t="shared" si="7"/>
        <v>-2469.9999999999991</v>
      </c>
      <c r="L63" s="14">
        <f t="shared" si="8"/>
        <v>-24.699999999999992</v>
      </c>
      <c r="M63" s="12">
        <v>-2.42</v>
      </c>
    </row>
    <row r="64" spans="1:16">
      <c r="A64" s="10" t="s">
        <v>110</v>
      </c>
      <c r="B64" s="11" t="s">
        <v>19</v>
      </c>
      <c r="C64" s="12">
        <v>0.11</v>
      </c>
      <c r="D64" s="11" t="s">
        <v>21</v>
      </c>
      <c r="E64" s="22">
        <v>102.155</v>
      </c>
      <c r="F64" s="22">
        <v>0</v>
      </c>
      <c r="G64" s="22">
        <v>0</v>
      </c>
      <c r="H64" s="10" t="s">
        <v>108</v>
      </c>
      <c r="I64" s="22">
        <v>102.22</v>
      </c>
      <c r="J64" s="19">
        <f t="shared" si="6"/>
        <v>6.4999999999997726E-2</v>
      </c>
      <c r="K64" s="20">
        <f t="shared" si="7"/>
        <v>649.99999999997726</v>
      </c>
      <c r="L64" s="14">
        <f t="shared" si="8"/>
        <v>71.499999999997499</v>
      </c>
      <c r="M64" s="12">
        <v>6.99</v>
      </c>
    </row>
    <row r="65" spans="1:16">
      <c r="A65" s="10" t="s">
        <v>111</v>
      </c>
      <c r="B65" s="11" t="s">
        <v>19</v>
      </c>
      <c r="C65" s="12">
        <v>0.06</v>
      </c>
      <c r="D65" s="11" t="s">
        <v>21</v>
      </c>
      <c r="E65" s="22">
        <v>102.25700000000001</v>
      </c>
      <c r="F65" s="22">
        <v>0</v>
      </c>
      <c r="G65" s="22">
        <v>0</v>
      </c>
      <c r="H65" s="10" t="s">
        <v>108</v>
      </c>
      <c r="I65" s="22">
        <v>102.218</v>
      </c>
      <c r="J65" s="19">
        <f t="shared" si="6"/>
        <v>-3.9000000000001478E-2</v>
      </c>
      <c r="K65" s="20">
        <f t="shared" si="7"/>
        <v>-390.00000000001478</v>
      </c>
      <c r="L65" s="14">
        <f t="shared" si="8"/>
        <v>-23.400000000000887</v>
      </c>
      <c r="M65" s="12">
        <v>-2.29</v>
      </c>
    </row>
    <row r="66" spans="1:16">
      <c r="A66" s="10" t="s">
        <v>112</v>
      </c>
      <c r="B66" s="11" t="s">
        <v>19</v>
      </c>
      <c r="C66" s="12">
        <v>0.01</v>
      </c>
      <c r="D66" s="11" t="s">
        <v>21</v>
      </c>
      <c r="E66" s="22">
        <v>102.387</v>
      </c>
      <c r="F66" s="22">
        <v>101.608</v>
      </c>
      <c r="G66" s="22">
        <v>102.508</v>
      </c>
      <c r="H66" s="10" t="s">
        <v>113</v>
      </c>
      <c r="I66" s="22">
        <v>102.508</v>
      </c>
      <c r="J66" s="19">
        <f t="shared" si="6"/>
        <v>0.12099999999999511</v>
      </c>
      <c r="K66" s="20">
        <f t="shared" si="7"/>
        <v>1209.9999999999511</v>
      </c>
      <c r="L66" s="14">
        <f t="shared" si="8"/>
        <v>12.099999999999511</v>
      </c>
      <c r="M66" s="12">
        <v>1.18</v>
      </c>
    </row>
    <row r="67" spans="1:16">
      <c r="A67" s="10" t="s">
        <v>114</v>
      </c>
      <c r="B67" s="11" t="s">
        <v>19</v>
      </c>
      <c r="C67" s="12">
        <v>0.01</v>
      </c>
      <c r="D67" s="11" t="s">
        <v>21</v>
      </c>
      <c r="E67" s="22">
        <v>102.47199999999999</v>
      </c>
      <c r="F67" s="22">
        <v>0</v>
      </c>
      <c r="G67" s="22">
        <v>0</v>
      </c>
      <c r="H67" s="10" t="s">
        <v>115</v>
      </c>
      <c r="I67" s="22">
        <v>102.58</v>
      </c>
      <c r="J67" s="19">
        <f t="shared" si="6"/>
        <v>0.10800000000000409</v>
      </c>
      <c r="K67" s="20">
        <f t="shared" si="7"/>
        <v>1080.0000000000409</v>
      </c>
      <c r="L67" s="14">
        <f t="shared" si="8"/>
        <v>10.800000000000409</v>
      </c>
      <c r="M67" s="12">
        <v>1.05</v>
      </c>
    </row>
    <row r="68" spans="1:16">
      <c r="A68" s="10" t="s">
        <v>116</v>
      </c>
      <c r="B68" s="11" t="s">
        <v>19</v>
      </c>
      <c r="C68" s="12">
        <v>0.01</v>
      </c>
      <c r="D68" s="11" t="s">
        <v>21</v>
      </c>
      <c r="E68" s="22">
        <v>102.572</v>
      </c>
      <c r="F68" s="22">
        <v>0</v>
      </c>
      <c r="G68" s="22">
        <v>0</v>
      </c>
      <c r="H68" s="10" t="s">
        <v>115</v>
      </c>
      <c r="I68" s="22">
        <v>102.57599999999999</v>
      </c>
      <c r="J68" s="19">
        <f t="shared" si="6"/>
        <v>3.9999999999906777E-3</v>
      </c>
      <c r="K68" s="20">
        <f t="shared" si="7"/>
        <v>39.999999999906777</v>
      </c>
      <c r="L68" s="14">
        <f t="shared" si="8"/>
        <v>0.39999999999906777</v>
      </c>
      <c r="M68" s="12">
        <v>0.04</v>
      </c>
    </row>
    <row r="69" spans="1:16">
      <c r="A69" s="10" t="s">
        <v>117</v>
      </c>
      <c r="B69" s="11" t="s">
        <v>19</v>
      </c>
      <c r="C69" s="12">
        <v>0.06</v>
      </c>
      <c r="D69" s="11" t="s">
        <v>21</v>
      </c>
      <c r="E69" s="22">
        <v>102.364</v>
      </c>
      <c r="F69" s="22">
        <v>0</v>
      </c>
      <c r="G69" s="22">
        <v>0</v>
      </c>
      <c r="H69" s="10" t="s">
        <v>115</v>
      </c>
      <c r="I69" s="22">
        <v>102.515</v>
      </c>
      <c r="J69" s="19">
        <f t="shared" si="6"/>
        <v>0.15099999999999625</v>
      </c>
      <c r="K69" s="20">
        <f t="shared" si="7"/>
        <v>1509.9999999999625</v>
      </c>
      <c r="L69" s="14">
        <f t="shared" si="8"/>
        <v>90.599999999997749</v>
      </c>
      <c r="M69" s="12">
        <v>8.84</v>
      </c>
    </row>
    <row r="70" spans="1:16">
      <c r="A70" s="10" t="s">
        <v>118</v>
      </c>
      <c r="B70" s="11" t="s">
        <v>19</v>
      </c>
      <c r="C70" s="12">
        <v>0.01</v>
      </c>
      <c r="D70" s="11" t="s">
        <v>21</v>
      </c>
      <c r="E70" s="22">
        <v>102.315</v>
      </c>
      <c r="F70" s="22">
        <v>101.517</v>
      </c>
      <c r="G70" s="22">
        <v>102.417</v>
      </c>
      <c r="H70" s="10" t="s">
        <v>115</v>
      </c>
      <c r="I70" s="22">
        <v>102.417</v>
      </c>
      <c r="J70" s="19">
        <f t="shared" si="6"/>
        <v>0.10200000000000387</v>
      </c>
      <c r="K70" s="20">
        <f t="shared" si="7"/>
        <v>1020.0000000000387</v>
      </c>
      <c r="L70" s="14">
        <f t="shared" si="8"/>
        <v>10.200000000000387</v>
      </c>
      <c r="M70" s="12">
        <v>1</v>
      </c>
    </row>
    <row r="71" spans="1:16">
      <c r="A71" s="10" t="s">
        <v>119</v>
      </c>
      <c r="B71" s="11" t="s">
        <v>20</v>
      </c>
      <c r="C71" s="12">
        <v>0.01</v>
      </c>
      <c r="D71" s="11" t="s">
        <v>21</v>
      </c>
      <c r="E71" s="22">
        <v>102.822</v>
      </c>
      <c r="F71" s="22">
        <v>103.624</v>
      </c>
      <c r="G71" s="22">
        <v>102.724</v>
      </c>
      <c r="H71" s="10" t="s">
        <v>120</v>
      </c>
      <c r="I71" s="22">
        <v>102.724</v>
      </c>
      <c r="J71" s="19">
        <f t="shared" si="6"/>
        <v>9.7999999999998977E-2</v>
      </c>
      <c r="K71" s="20">
        <f t="shared" si="7"/>
        <v>979.99999999998977</v>
      </c>
      <c r="L71" s="14">
        <f t="shared" si="8"/>
        <v>9.7999999999998977</v>
      </c>
      <c r="M71" s="12">
        <v>0.95</v>
      </c>
    </row>
    <row r="72" spans="1:16">
      <c r="A72" s="10" t="s">
        <v>121</v>
      </c>
      <c r="B72" s="11" t="s">
        <v>20</v>
      </c>
      <c r="C72" s="12">
        <v>0.01</v>
      </c>
      <c r="D72" s="11" t="s">
        <v>21</v>
      </c>
      <c r="E72" s="22">
        <v>102.727</v>
      </c>
      <c r="F72" s="22">
        <v>0</v>
      </c>
      <c r="G72" s="22">
        <v>0</v>
      </c>
      <c r="H72" s="10" t="s">
        <v>122</v>
      </c>
      <c r="I72" s="22">
        <v>102.77500000000001</v>
      </c>
      <c r="J72" s="19">
        <f t="shared" si="6"/>
        <v>-4.8000000000001819E-2</v>
      </c>
      <c r="K72" s="20">
        <f t="shared" si="7"/>
        <v>-480.00000000001819</v>
      </c>
      <c r="L72" s="14">
        <f t="shared" si="8"/>
        <v>-4.8000000000001819</v>
      </c>
      <c r="M72" s="12">
        <v>-0.47</v>
      </c>
    </row>
    <row r="73" spans="1:16">
      <c r="A73" s="10" t="s">
        <v>123</v>
      </c>
      <c r="B73" s="11" t="s">
        <v>20</v>
      </c>
      <c r="C73" s="12">
        <v>0.01</v>
      </c>
      <c r="D73" s="11" t="s">
        <v>21</v>
      </c>
      <c r="E73" s="22">
        <v>102.625</v>
      </c>
      <c r="F73" s="22">
        <v>0</v>
      </c>
      <c r="G73" s="22">
        <v>0</v>
      </c>
      <c r="H73" s="10" t="s">
        <v>122</v>
      </c>
      <c r="I73" s="22">
        <v>102.77500000000001</v>
      </c>
      <c r="J73" s="19">
        <f t="shared" si="6"/>
        <v>-0.15000000000000568</v>
      </c>
      <c r="K73" s="20">
        <f t="shared" si="7"/>
        <v>-1500.0000000000568</v>
      </c>
      <c r="L73" s="14">
        <f t="shared" si="8"/>
        <v>-15.000000000000568</v>
      </c>
      <c r="M73" s="12">
        <v>-1.46</v>
      </c>
    </row>
    <row r="74" spans="1:16">
      <c r="A74" s="10" t="s">
        <v>119</v>
      </c>
      <c r="B74" s="11" t="s">
        <v>20</v>
      </c>
      <c r="C74" s="12">
        <v>0.06</v>
      </c>
      <c r="D74" s="11" t="s">
        <v>21</v>
      </c>
      <c r="E74" s="22">
        <v>102.828</v>
      </c>
      <c r="F74" s="22">
        <v>0</v>
      </c>
      <c r="G74" s="22">
        <v>0</v>
      </c>
      <c r="H74" s="10" t="s">
        <v>122</v>
      </c>
      <c r="I74" s="22">
        <v>102.776</v>
      </c>
      <c r="J74" s="19">
        <f t="shared" si="6"/>
        <v>5.2000000000006708E-2</v>
      </c>
      <c r="K74" s="20">
        <f t="shared" si="7"/>
        <v>520.00000000006708</v>
      </c>
      <c r="L74" s="14">
        <f t="shared" si="8"/>
        <v>31.200000000004025</v>
      </c>
      <c r="M74" s="12">
        <v>3.04</v>
      </c>
    </row>
    <row r="75" spans="1:16">
      <c r="A75" s="10" t="s">
        <v>124</v>
      </c>
      <c r="B75" s="11" t="s">
        <v>20</v>
      </c>
      <c r="C75" s="12">
        <v>0.01</v>
      </c>
      <c r="D75" s="11" t="s">
        <v>21</v>
      </c>
      <c r="E75" s="22">
        <v>102.60599999999999</v>
      </c>
      <c r="F75" s="22">
        <v>103.40900000000001</v>
      </c>
      <c r="G75" s="22">
        <v>102.509</v>
      </c>
      <c r="H75" s="10" t="s">
        <v>125</v>
      </c>
      <c r="I75" s="22">
        <v>102.518</v>
      </c>
      <c r="J75" s="19">
        <f t="shared" si="6"/>
        <v>8.7999999999993861E-2</v>
      </c>
      <c r="K75" s="20">
        <f t="shared" si="7"/>
        <v>879.99999999993861</v>
      </c>
      <c r="L75" s="14">
        <f t="shared" si="8"/>
        <v>8.7999999999993861</v>
      </c>
      <c r="M75" s="12">
        <v>0.86</v>
      </c>
    </row>
    <row r="76" spans="1:16">
      <c r="A76" s="10" t="s">
        <v>126</v>
      </c>
      <c r="B76" s="11" t="s">
        <v>20</v>
      </c>
      <c r="C76" s="12">
        <v>0.01</v>
      </c>
      <c r="D76" s="11" t="s">
        <v>21</v>
      </c>
      <c r="E76" s="22">
        <v>102.56399999999999</v>
      </c>
      <c r="F76" s="22">
        <v>103.358</v>
      </c>
      <c r="G76" s="22">
        <v>102.458</v>
      </c>
      <c r="H76" s="10" t="s">
        <v>125</v>
      </c>
      <c r="I76" s="22">
        <v>102.51300000000001</v>
      </c>
      <c r="J76" s="19">
        <f t="shared" si="6"/>
        <v>5.0999999999987722E-2</v>
      </c>
      <c r="K76" s="20">
        <f t="shared" si="7"/>
        <v>509.99999999987722</v>
      </c>
      <c r="L76" s="14">
        <f t="shared" si="8"/>
        <v>5.0999999999987722</v>
      </c>
      <c r="M76" s="12">
        <v>0.5</v>
      </c>
    </row>
    <row r="77" spans="1:16">
      <c r="A77" s="10" t="s">
        <v>127</v>
      </c>
      <c r="B77" s="11" t="s">
        <v>19</v>
      </c>
      <c r="C77" s="12">
        <v>0.01</v>
      </c>
      <c r="D77" s="11" t="s">
        <v>21</v>
      </c>
      <c r="E77" s="22">
        <v>102.325</v>
      </c>
      <c r="F77" s="22">
        <v>101.53100000000001</v>
      </c>
      <c r="G77" s="22">
        <v>102.431</v>
      </c>
      <c r="H77" s="10" t="s">
        <v>128</v>
      </c>
      <c r="I77" s="22">
        <v>102.431</v>
      </c>
      <c r="J77" s="19">
        <f t="shared" si="6"/>
        <v>0.10599999999999454</v>
      </c>
      <c r="K77" s="20">
        <f t="shared" si="7"/>
        <v>1059.9999999999454</v>
      </c>
      <c r="L77" s="14">
        <f t="shared" si="8"/>
        <v>10.599999999999454</v>
      </c>
      <c r="M77" s="12">
        <v>1.03</v>
      </c>
    </row>
    <row r="78" spans="1:16">
      <c r="A78" s="10" t="s">
        <v>129</v>
      </c>
      <c r="B78" s="11" t="s">
        <v>19</v>
      </c>
      <c r="C78" s="12">
        <v>0.01</v>
      </c>
      <c r="D78" s="11" t="s">
        <v>21</v>
      </c>
      <c r="E78" s="22">
        <v>102.334</v>
      </c>
      <c r="F78" s="22">
        <v>101.52500000000001</v>
      </c>
      <c r="G78" s="22">
        <v>102.425</v>
      </c>
      <c r="H78" s="10" t="s">
        <v>130</v>
      </c>
      <c r="I78" s="22">
        <v>102.425</v>
      </c>
      <c r="J78" s="19">
        <f t="shared" si="6"/>
        <v>9.0999999999993975E-2</v>
      </c>
      <c r="K78" s="20">
        <f t="shared" si="7"/>
        <v>909.99999999993975</v>
      </c>
      <c r="L78" s="14">
        <f t="shared" si="8"/>
        <v>9.0999999999993975</v>
      </c>
      <c r="M78" s="12">
        <v>0.89</v>
      </c>
    </row>
    <row r="79" spans="1:16">
      <c r="A79" s="10" t="s">
        <v>131</v>
      </c>
      <c r="B79" s="11" t="s">
        <v>20</v>
      </c>
      <c r="C79" s="12">
        <v>0.01</v>
      </c>
      <c r="D79" s="11" t="s">
        <v>21</v>
      </c>
      <c r="E79" s="22">
        <v>102.473</v>
      </c>
      <c r="F79" s="22">
        <v>103.282</v>
      </c>
      <c r="G79" s="22">
        <v>102.38200000000001</v>
      </c>
      <c r="H79" s="10" t="s">
        <v>132</v>
      </c>
      <c r="I79" s="22">
        <v>102.38200000000001</v>
      </c>
      <c r="J79" s="19">
        <f t="shared" si="6"/>
        <v>9.0999999999993975E-2</v>
      </c>
      <c r="K79" s="20">
        <f t="shared" si="7"/>
        <v>909.99999999993975</v>
      </c>
      <c r="L79" s="14">
        <f t="shared" si="8"/>
        <v>9.0999999999993975</v>
      </c>
      <c r="M79" s="12">
        <v>0.89</v>
      </c>
      <c r="N79" s="30" t="s">
        <v>66</v>
      </c>
      <c r="O79" s="31">
        <f>SUM(L61:L79)</f>
        <v>206.09999999999218</v>
      </c>
      <c r="P79" s="32">
        <f>SUM(M61:M79)</f>
        <v>20.100000000000001</v>
      </c>
    </row>
    <row r="80" spans="1:16">
      <c r="A80" s="10" t="s">
        <v>133</v>
      </c>
      <c r="B80" s="11" t="s">
        <v>19</v>
      </c>
      <c r="C80" s="12">
        <v>0.01</v>
      </c>
      <c r="D80" s="11" t="s">
        <v>21</v>
      </c>
      <c r="E80" s="22">
        <v>101.67400000000001</v>
      </c>
      <c r="F80" s="22">
        <v>100.874</v>
      </c>
      <c r="G80" s="22">
        <v>101.774</v>
      </c>
      <c r="H80" s="10" t="s">
        <v>134</v>
      </c>
      <c r="I80" s="22">
        <v>101.774</v>
      </c>
      <c r="J80" s="19">
        <f t="shared" ref="J80:J98" si="9">IF(B80="buy",I80-E80,E80-I80)</f>
        <v>9.9999999999994316E-2</v>
      </c>
      <c r="K80" s="20">
        <f t="shared" ref="K80:K98" si="10">IF(OR(D80="usdjpy",D80="gbpjpy",D80="cadjpy",D80="audjpy",D80="eurjpy"),J80*10000,J80*1000000)</f>
        <v>999.99999999994316</v>
      </c>
      <c r="L80" s="14">
        <f t="shared" ref="L80:L98" si="11">K80*C80</f>
        <v>9.9999999999994316</v>
      </c>
      <c r="M80" s="12">
        <v>0.98</v>
      </c>
      <c r="N80">
        <v>20131205</v>
      </c>
    </row>
    <row r="81" spans="1:13">
      <c r="A81" s="10" t="s">
        <v>135</v>
      </c>
      <c r="B81" s="11" t="s">
        <v>19</v>
      </c>
      <c r="C81" s="12">
        <v>0.01</v>
      </c>
      <c r="D81" s="11" t="s">
        <v>21</v>
      </c>
      <c r="E81" s="22">
        <v>101.78700000000001</v>
      </c>
      <c r="F81" s="22">
        <v>0</v>
      </c>
      <c r="G81" s="22">
        <v>0</v>
      </c>
      <c r="H81" s="10" t="s">
        <v>136</v>
      </c>
      <c r="I81" s="22">
        <v>101.742</v>
      </c>
      <c r="J81" s="19">
        <f t="shared" si="9"/>
        <v>-4.5000000000001705E-2</v>
      </c>
      <c r="K81" s="20">
        <f t="shared" si="10"/>
        <v>-450.00000000001705</v>
      </c>
      <c r="L81" s="14">
        <f t="shared" si="11"/>
        <v>-4.5000000000001705</v>
      </c>
      <c r="M81" s="12">
        <v>-0.44</v>
      </c>
    </row>
    <row r="82" spans="1:13">
      <c r="A82" s="10" t="s">
        <v>137</v>
      </c>
      <c r="B82" s="11" t="s">
        <v>19</v>
      </c>
      <c r="C82" s="12">
        <v>0.01</v>
      </c>
      <c r="D82" s="11" t="s">
        <v>21</v>
      </c>
      <c r="E82" s="22">
        <v>101.935</v>
      </c>
      <c r="F82" s="22">
        <v>0</v>
      </c>
      <c r="G82" s="22">
        <v>0</v>
      </c>
      <c r="H82" s="10" t="s">
        <v>136</v>
      </c>
      <c r="I82" s="22">
        <v>101.742</v>
      </c>
      <c r="J82" s="19">
        <f t="shared" si="9"/>
        <v>-0.19299999999999784</v>
      </c>
      <c r="K82" s="20">
        <f t="shared" si="10"/>
        <v>-1929.9999999999784</v>
      </c>
      <c r="L82" s="14">
        <f t="shared" si="11"/>
        <v>-19.299999999999784</v>
      </c>
      <c r="M82" s="12">
        <v>-1.9</v>
      </c>
    </row>
    <row r="83" spans="1:13">
      <c r="A83" s="10" t="s">
        <v>138</v>
      </c>
      <c r="B83" s="11" t="s">
        <v>19</v>
      </c>
      <c r="C83" s="12">
        <v>0.06</v>
      </c>
      <c r="D83" s="11" t="s">
        <v>21</v>
      </c>
      <c r="E83" s="22">
        <v>101.685</v>
      </c>
      <c r="F83" s="22">
        <v>0</v>
      </c>
      <c r="G83" s="22">
        <v>0</v>
      </c>
      <c r="H83" s="10" t="s">
        <v>136</v>
      </c>
      <c r="I83" s="22">
        <v>101.749</v>
      </c>
      <c r="J83" s="19">
        <f t="shared" si="9"/>
        <v>6.3999999999992951E-2</v>
      </c>
      <c r="K83" s="20">
        <f t="shared" si="10"/>
        <v>639.99999999992951</v>
      </c>
      <c r="L83" s="14">
        <f t="shared" si="11"/>
        <v>38.399999999995771</v>
      </c>
      <c r="M83" s="12">
        <v>3.77</v>
      </c>
    </row>
    <row r="84" spans="1:13">
      <c r="A84" s="10" t="s">
        <v>139</v>
      </c>
      <c r="B84" s="11" t="s">
        <v>19</v>
      </c>
      <c r="C84" s="12">
        <v>0.01</v>
      </c>
      <c r="D84" s="11" t="s">
        <v>21</v>
      </c>
      <c r="E84" s="22">
        <v>101.943</v>
      </c>
      <c r="F84" s="22">
        <v>101.145</v>
      </c>
      <c r="G84" s="22">
        <v>102.045</v>
      </c>
      <c r="H84" s="10" t="s">
        <v>140</v>
      </c>
      <c r="I84" s="22">
        <v>102.045</v>
      </c>
      <c r="J84" s="19">
        <f t="shared" si="9"/>
        <v>0.10200000000000387</v>
      </c>
      <c r="K84" s="20">
        <f t="shared" si="10"/>
        <v>1020.0000000000387</v>
      </c>
      <c r="L84" s="14">
        <f t="shared" si="11"/>
        <v>10.200000000000387</v>
      </c>
      <c r="M84" s="12">
        <v>1</v>
      </c>
    </row>
    <row r="85" spans="1:13">
      <c r="A85" s="10" t="s">
        <v>141</v>
      </c>
      <c r="B85" s="11" t="s">
        <v>19</v>
      </c>
      <c r="C85" s="12">
        <v>0.01</v>
      </c>
      <c r="D85" s="11" t="s">
        <v>21</v>
      </c>
      <c r="E85" s="22">
        <v>102.015</v>
      </c>
      <c r="F85" s="22">
        <v>101.208</v>
      </c>
      <c r="G85" s="22">
        <v>102.108</v>
      </c>
      <c r="H85" s="10" t="s">
        <v>142</v>
      </c>
      <c r="I85" s="22">
        <v>102.108</v>
      </c>
      <c r="J85" s="19">
        <f t="shared" si="9"/>
        <v>9.3000000000003524E-2</v>
      </c>
      <c r="K85" s="20">
        <f t="shared" si="10"/>
        <v>930.00000000003524</v>
      </c>
      <c r="L85" s="14">
        <f t="shared" si="11"/>
        <v>9.3000000000003524</v>
      </c>
      <c r="M85" s="12">
        <v>0.91</v>
      </c>
    </row>
    <row r="86" spans="1:13">
      <c r="A86" s="10" t="s">
        <v>143</v>
      </c>
      <c r="B86" s="11" t="s">
        <v>19</v>
      </c>
      <c r="C86" s="12">
        <v>0.01</v>
      </c>
      <c r="D86" s="11" t="s">
        <v>21</v>
      </c>
      <c r="E86" s="22">
        <v>101.863</v>
      </c>
      <c r="F86" s="22">
        <v>0</v>
      </c>
      <c r="G86" s="22">
        <v>0</v>
      </c>
      <c r="H86" s="10" t="s">
        <v>144</v>
      </c>
      <c r="I86" s="22">
        <v>101.968</v>
      </c>
      <c r="J86" s="19">
        <f t="shared" si="9"/>
        <v>0.10500000000000398</v>
      </c>
      <c r="K86" s="20">
        <f t="shared" si="10"/>
        <v>1050.0000000000398</v>
      </c>
      <c r="L86" s="14">
        <f t="shared" si="11"/>
        <v>10.500000000000398</v>
      </c>
      <c r="M86" s="12">
        <v>1.03</v>
      </c>
    </row>
    <row r="87" spans="1:13">
      <c r="A87" s="10" t="s">
        <v>145</v>
      </c>
      <c r="B87" s="11" t="s">
        <v>19</v>
      </c>
      <c r="C87" s="12">
        <v>0.01</v>
      </c>
      <c r="D87" s="11" t="s">
        <v>21</v>
      </c>
      <c r="E87" s="22">
        <v>101.967</v>
      </c>
      <c r="F87" s="22">
        <v>0</v>
      </c>
      <c r="G87" s="22">
        <v>0</v>
      </c>
      <c r="H87" s="10" t="s">
        <v>144</v>
      </c>
      <c r="I87" s="22">
        <v>101.967</v>
      </c>
      <c r="J87" s="19">
        <f t="shared" si="9"/>
        <v>0</v>
      </c>
      <c r="K87" s="20">
        <f t="shared" si="10"/>
        <v>0</v>
      </c>
      <c r="L87" s="14">
        <f t="shared" si="11"/>
        <v>0</v>
      </c>
      <c r="M87" s="12">
        <v>0</v>
      </c>
    </row>
    <row r="88" spans="1:13">
      <c r="A88" s="10" t="s">
        <v>146</v>
      </c>
      <c r="B88" s="11" t="s">
        <v>19</v>
      </c>
      <c r="C88" s="12">
        <v>0.01</v>
      </c>
      <c r="D88" s="11" t="s">
        <v>21</v>
      </c>
      <c r="E88" s="22">
        <v>102.279</v>
      </c>
      <c r="F88" s="22">
        <v>0</v>
      </c>
      <c r="G88" s="22">
        <v>0</v>
      </c>
      <c r="H88" s="10" t="s">
        <v>147</v>
      </c>
      <c r="I88" s="22">
        <v>102.124</v>
      </c>
      <c r="J88" s="19">
        <f t="shared" si="9"/>
        <v>-0.15500000000000114</v>
      </c>
      <c r="K88" s="20">
        <f t="shared" si="10"/>
        <v>-1550.0000000000114</v>
      </c>
      <c r="L88" s="14">
        <f t="shared" si="11"/>
        <v>-15.500000000000114</v>
      </c>
      <c r="M88" s="12">
        <v>-1.52</v>
      </c>
    </row>
    <row r="89" spans="1:13">
      <c r="A89" s="10" t="s">
        <v>148</v>
      </c>
      <c r="B89" s="11" t="s">
        <v>19</v>
      </c>
      <c r="C89" s="12">
        <v>0.06</v>
      </c>
      <c r="D89" s="11" t="s">
        <v>21</v>
      </c>
      <c r="E89" s="22">
        <v>102.074</v>
      </c>
      <c r="F89" s="22">
        <v>0</v>
      </c>
      <c r="G89" s="22">
        <v>0</v>
      </c>
      <c r="H89" s="10" t="s">
        <v>147</v>
      </c>
      <c r="I89" s="22">
        <v>102.126</v>
      </c>
      <c r="J89" s="19">
        <f t="shared" si="9"/>
        <v>5.2000000000006708E-2</v>
      </c>
      <c r="K89" s="20">
        <f t="shared" si="10"/>
        <v>520.00000000006708</v>
      </c>
      <c r="L89" s="14">
        <f t="shared" si="11"/>
        <v>31.200000000004025</v>
      </c>
      <c r="M89" s="12">
        <v>3.06</v>
      </c>
    </row>
    <row r="90" spans="1:13">
      <c r="A90" s="10" t="s">
        <v>149</v>
      </c>
      <c r="B90" s="11" t="s">
        <v>19</v>
      </c>
      <c r="C90" s="12">
        <v>0.01</v>
      </c>
      <c r="D90" s="11" t="s">
        <v>21</v>
      </c>
      <c r="E90" s="22">
        <v>102.17400000000001</v>
      </c>
      <c r="F90" s="22">
        <v>0</v>
      </c>
      <c r="G90" s="22">
        <v>0</v>
      </c>
      <c r="H90" s="10" t="s">
        <v>147</v>
      </c>
      <c r="I90" s="22">
        <v>102.126</v>
      </c>
      <c r="J90" s="19">
        <f t="shared" si="9"/>
        <v>-4.8000000000001819E-2</v>
      </c>
      <c r="K90" s="20">
        <f t="shared" si="10"/>
        <v>-480.00000000001819</v>
      </c>
      <c r="L90" s="14">
        <f t="shared" si="11"/>
        <v>-4.8000000000001819</v>
      </c>
      <c r="M90" s="12">
        <v>-0.47</v>
      </c>
    </row>
    <row r="91" spans="1:13">
      <c r="A91" s="10" t="s">
        <v>150</v>
      </c>
      <c r="B91" s="11" t="s">
        <v>19</v>
      </c>
      <c r="C91" s="12">
        <v>0.01</v>
      </c>
      <c r="D91" s="11" t="s">
        <v>21</v>
      </c>
      <c r="E91" s="22">
        <v>102.11499999999999</v>
      </c>
      <c r="F91" s="22">
        <v>0</v>
      </c>
      <c r="G91" s="22">
        <v>0</v>
      </c>
      <c r="H91" s="10" t="s">
        <v>151</v>
      </c>
      <c r="I91" s="22">
        <v>102.11799999999999</v>
      </c>
      <c r="J91" s="19">
        <f t="shared" si="9"/>
        <v>3.0000000000001137E-3</v>
      </c>
      <c r="K91" s="20">
        <f t="shared" si="10"/>
        <v>30.000000000001137</v>
      </c>
      <c r="L91" s="14">
        <f t="shared" si="11"/>
        <v>0.30000000000001137</v>
      </c>
      <c r="M91" s="12">
        <v>0.03</v>
      </c>
    </row>
    <row r="92" spans="1:13">
      <c r="A92" s="10" t="s">
        <v>152</v>
      </c>
      <c r="B92" s="11" t="s">
        <v>19</v>
      </c>
      <c r="C92" s="12">
        <v>0.01</v>
      </c>
      <c r="D92" s="11" t="s">
        <v>21</v>
      </c>
      <c r="E92" s="22">
        <v>102.014</v>
      </c>
      <c r="F92" s="22">
        <v>0</v>
      </c>
      <c r="G92" s="22">
        <v>0</v>
      </c>
      <c r="H92" s="10" t="s">
        <v>151</v>
      </c>
      <c r="I92" s="22">
        <v>102.116</v>
      </c>
      <c r="J92" s="19">
        <f t="shared" si="9"/>
        <v>0.10200000000000387</v>
      </c>
      <c r="K92" s="20">
        <f t="shared" si="10"/>
        <v>1020.0000000000387</v>
      </c>
      <c r="L92" s="14">
        <f t="shared" si="11"/>
        <v>10.200000000000387</v>
      </c>
      <c r="M92" s="12">
        <v>1</v>
      </c>
    </row>
    <row r="93" spans="1:13">
      <c r="A93" s="10" t="s">
        <v>153</v>
      </c>
      <c r="B93" s="11" t="s">
        <v>20</v>
      </c>
      <c r="C93" s="12">
        <v>0.01</v>
      </c>
      <c r="D93" s="11" t="s">
        <v>21</v>
      </c>
      <c r="E93" s="22">
        <v>102.32899999999999</v>
      </c>
      <c r="F93" s="22">
        <v>103.14</v>
      </c>
      <c r="G93" s="22">
        <v>102.24</v>
      </c>
      <c r="H93" s="10" t="s">
        <v>146</v>
      </c>
      <c r="I93" s="22">
        <v>102.273</v>
      </c>
      <c r="J93" s="19">
        <f t="shared" si="9"/>
        <v>5.5999999999997385E-2</v>
      </c>
      <c r="K93" s="20">
        <f t="shared" si="10"/>
        <v>559.99999999997385</v>
      </c>
      <c r="L93" s="14">
        <f t="shared" si="11"/>
        <v>5.5999999999997385</v>
      </c>
      <c r="M93" s="12">
        <v>0.55000000000000004</v>
      </c>
    </row>
    <row r="94" spans="1:13">
      <c r="A94" s="10" t="s">
        <v>154</v>
      </c>
      <c r="B94" s="11" t="s">
        <v>20</v>
      </c>
      <c r="C94" s="12">
        <v>0.01</v>
      </c>
      <c r="D94" s="11" t="s">
        <v>21</v>
      </c>
      <c r="E94" s="22">
        <v>102.375</v>
      </c>
      <c r="F94" s="22">
        <v>103.179</v>
      </c>
      <c r="G94" s="22">
        <v>102.279</v>
      </c>
      <c r="H94" s="10" t="s">
        <v>155</v>
      </c>
      <c r="I94" s="22">
        <v>102.279</v>
      </c>
      <c r="J94" s="19">
        <f t="shared" si="9"/>
        <v>9.6000000000003638E-2</v>
      </c>
      <c r="K94" s="20">
        <f t="shared" si="10"/>
        <v>960.00000000003638</v>
      </c>
      <c r="L94" s="14">
        <f t="shared" si="11"/>
        <v>9.6000000000003638</v>
      </c>
      <c r="M94" s="12">
        <v>0.94</v>
      </c>
    </row>
    <row r="95" spans="1:13">
      <c r="A95" s="10" t="s">
        <v>156</v>
      </c>
      <c r="B95" s="11" t="s">
        <v>20</v>
      </c>
      <c r="C95" s="12">
        <v>0.01</v>
      </c>
      <c r="D95" s="11" t="s">
        <v>21</v>
      </c>
      <c r="E95" s="22">
        <v>102.282</v>
      </c>
      <c r="F95" s="22">
        <v>0</v>
      </c>
      <c r="G95" s="22">
        <v>0</v>
      </c>
      <c r="H95" s="10" t="s">
        <v>155</v>
      </c>
      <c r="I95" s="22">
        <v>102.28400000000001</v>
      </c>
      <c r="J95" s="19">
        <f t="shared" si="9"/>
        <v>-2.0000000000095497E-3</v>
      </c>
      <c r="K95" s="20">
        <f t="shared" si="10"/>
        <v>-20.000000000095497</v>
      </c>
      <c r="L95" s="14">
        <f t="shared" si="11"/>
        <v>-0.20000000000095497</v>
      </c>
      <c r="M95" s="12">
        <v>-0.02</v>
      </c>
    </row>
    <row r="96" spans="1:13">
      <c r="A96" s="10" t="s">
        <v>154</v>
      </c>
      <c r="B96" s="11" t="s">
        <v>20</v>
      </c>
      <c r="C96" s="12">
        <v>0.01</v>
      </c>
      <c r="D96" s="11" t="s">
        <v>21</v>
      </c>
      <c r="E96" s="22">
        <v>102.387</v>
      </c>
      <c r="F96" s="22">
        <v>0</v>
      </c>
      <c r="G96" s="22">
        <v>0</v>
      </c>
      <c r="H96" s="10" t="s">
        <v>155</v>
      </c>
      <c r="I96" s="22">
        <v>102.283</v>
      </c>
      <c r="J96" s="19">
        <f t="shared" si="9"/>
        <v>0.1039999999999992</v>
      </c>
      <c r="K96" s="20">
        <f t="shared" si="10"/>
        <v>1039.999999999992</v>
      </c>
      <c r="L96" s="14">
        <f t="shared" si="11"/>
        <v>10.39999999999992</v>
      </c>
      <c r="M96" s="12">
        <v>1.02</v>
      </c>
    </row>
    <row r="97" spans="1:16">
      <c r="A97" s="10" t="s">
        <v>157</v>
      </c>
      <c r="B97" s="11" t="s">
        <v>20</v>
      </c>
      <c r="C97" s="12">
        <v>0.01</v>
      </c>
      <c r="D97" s="11" t="s">
        <v>21</v>
      </c>
      <c r="E97" s="22">
        <v>102.316</v>
      </c>
      <c r="F97" s="22">
        <v>0</v>
      </c>
      <c r="G97" s="22">
        <v>0</v>
      </c>
      <c r="H97" s="10" t="s">
        <v>158</v>
      </c>
      <c r="I97" s="22">
        <v>102.316</v>
      </c>
      <c r="J97" s="19">
        <f t="shared" si="9"/>
        <v>0</v>
      </c>
      <c r="K97" s="20">
        <f t="shared" si="10"/>
        <v>0</v>
      </c>
      <c r="L97" s="14">
        <f t="shared" si="11"/>
        <v>0</v>
      </c>
      <c r="M97" s="12">
        <v>0</v>
      </c>
    </row>
    <row r="98" spans="1:16">
      <c r="A98" s="10" t="s">
        <v>159</v>
      </c>
      <c r="B98" s="11" t="s">
        <v>20</v>
      </c>
      <c r="C98" s="12">
        <v>0.01</v>
      </c>
      <c r="D98" s="11" t="s">
        <v>21</v>
      </c>
      <c r="E98" s="22">
        <v>102.41800000000001</v>
      </c>
      <c r="F98" s="22">
        <v>0</v>
      </c>
      <c r="G98" s="22">
        <v>0</v>
      </c>
      <c r="H98" s="10" t="s">
        <v>158</v>
      </c>
      <c r="I98" s="22">
        <v>102.31699999999999</v>
      </c>
      <c r="J98" s="19">
        <f t="shared" si="9"/>
        <v>0.1010000000000133</v>
      </c>
      <c r="K98" s="20">
        <f t="shared" si="10"/>
        <v>1010.000000000133</v>
      </c>
      <c r="L98" s="14">
        <f t="shared" si="11"/>
        <v>10.10000000000133</v>
      </c>
      <c r="M98" s="12">
        <v>0.99</v>
      </c>
      <c r="N98" s="30" t="s">
        <v>66</v>
      </c>
      <c r="O98" s="31">
        <f>SUM(L80:L98)</f>
        <v>111.50000000000091</v>
      </c>
      <c r="P98" s="32">
        <f>SUM(M80:M98)</f>
        <v>10.930000000000001</v>
      </c>
    </row>
    <row r="99" spans="1:16">
      <c r="A99" s="10" t="s">
        <v>160</v>
      </c>
      <c r="B99" s="11" t="s">
        <v>20</v>
      </c>
      <c r="C99" s="12">
        <v>0.01</v>
      </c>
      <c r="D99" s="11" t="s">
        <v>21</v>
      </c>
      <c r="E99" s="22">
        <v>102.88</v>
      </c>
      <c r="F99" s="22">
        <v>103.68</v>
      </c>
      <c r="G99" s="22">
        <v>102.78</v>
      </c>
      <c r="H99" s="10" t="s">
        <v>161</v>
      </c>
      <c r="I99" s="22">
        <v>102.867</v>
      </c>
      <c r="J99" s="19">
        <f t="shared" ref="J99:J112" si="12">IF(B99="buy",I99-E99,E99-I99)</f>
        <v>1.2999999999991019E-2</v>
      </c>
      <c r="K99" s="20">
        <f t="shared" ref="K99:K112" si="13">IF(OR(D99="usdjpy",D99="gbpjpy",D99="cadjpy",D99="audjpy",D99="eurjpy"),J99*10000,J99*1000000)</f>
        <v>129.99999999991019</v>
      </c>
      <c r="L99" s="14">
        <f t="shared" ref="L99:L112" si="14">K99*C99</f>
        <v>1.2999999999991019</v>
      </c>
      <c r="M99" s="12">
        <v>0.13</v>
      </c>
      <c r="N99">
        <v>20131206</v>
      </c>
    </row>
    <row r="100" spans="1:16">
      <c r="A100" s="10" t="s">
        <v>162</v>
      </c>
      <c r="B100" s="11" t="s">
        <v>20</v>
      </c>
      <c r="C100" s="12">
        <v>0.01</v>
      </c>
      <c r="D100" s="11" t="s">
        <v>21</v>
      </c>
      <c r="E100" s="22">
        <v>102.411</v>
      </c>
      <c r="F100" s="22">
        <v>0</v>
      </c>
      <c r="G100" s="22">
        <v>0</v>
      </c>
      <c r="H100" s="10" t="s">
        <v>163</v>
      </c>
      <c r="I100" s="22">
        <v>102.733</v>
      </c>
      <c r="J100" s="19">
        <f t="shared" si="12"/>
        <v>-0.32200000000000273</v>
      </c>
      <c r="K100" s="20">
        <f t="shared" si="13"/>
        <v>-3220.0000000000273</v>
      </c>
      <c r="L100" s="14">
        <f t="shared" si="14"/>
        <v>-32.200000000000273</v>
      </c>
      <c r="M100" s="12">
        <v>-3.13</v>
      </c>
    </row>
    <row r="101" spans="1:16">
      <c r="A101" s="10" t="s">
        <v>164</v>
      </c>
      <c r="B101" s="11" t="s">
        <v>20</v>
      </c>
      <c r="C101" s="12">
        <v>0.01</v>
      </c>
      <c r="D101" s="11" t="s">
        <v>21</v>
      </c>
      <c r="E101" s="22">
        <v>102.28400000000001</v>
      </c>
      <c r="F101" s="22">
        <v>0</v>
      </c>
      <c r="G101" s="22">
        <v>0</v>
      </c>
      <c r="H101" s="10" t="s">
        <v>163</v>
      </c>
      <c r="I101" s="22">
        <v>102.73</v>
      </c>
      <c r="J101" s="19">
        <f t="shared" si="12"/>
        <v>-0.44599999999999795</v>
      </c>
      <c r="K101" s="20">
        <f t="shared" si="13"/>
        <v>-4459.99999999998</v>
      </c>
      <c r="L101" s="14">
        <f t="shared" si="14"/>
        <v>-44.599999999999802</v>
      </c>
      <c r="M101" s="12">
        <v>-4.34</v>
      </c>
    </row>
    <row r="102" spans="1:16">
      <c r="A102" s="10" t="s">
        <v>165</v>
      </c>
      <c r="B102" s="11" t="s">
        <v>20</v>
      </c>
      <c r="C102" s="12">
        <v>0.16</v>
      </c>
      <c r="D102" s="11" t="s">
        <v>21</v>
      </c>
      <c r="E102" s="22">
        <v>102.76300000000001</v>
      </c>
      <c r="F102" s="22">
        <v>0</v>
      </c>
      <c r="G102" s="22">
        <v>0</v>
      </c>
      <c r="H102" s="10" t="s">
        <v>163</v>
      </c>
      <c r="I102" s="22">
        <v>102.739</v>
      </c>
      <c r="J102" s="19">
        <f t="shared" si="12"/>
        <v>2.4000000000000909E-2</v>
      </c>
      <c r="K102" s="20">
        <f t="shared" si="13"/>
        <v>240.00000000000909</v>
      </c>
      <c r="L102" s="14">
        <f t="shared" si="14"/>
        <v>38.400000000001455</v>
      </c>
      <c r="M102" s="12">
        <v>3.74</v>
      </c>
    </row>
    <row r="103" spans="1:16">
      <c r="A103" s="10" t="s">
        <v>166</v>
      </c>
      <c r="B103" s="11" t="s">
        <v>20</v>
      </c>
      <c r="C103" s="12">
        <v>0.11</v>
      </c>
      <c r="D103" s="11" t="s">
        <v>21</v>
      </c>
      <c r="E103" s="22">
        <v>102.661</v>
      </c>
      <c r="F103" s="22">
        <v>0</v>
      </c>
      <c r="G103" s="22">
        <v>0</v>
      </c>
      <c r="H103" s="10" t="s">
        <v>163</v>
      </c>
      <c r="I103" s="22">
        <v>102.736</v>
      </c>
      <c r="J103" s="19">
        <f t="shared" si="12"/>
        <v>-7.5000000000002842E-2</v>
      </c>
      <c r="K103" s="20">
        <f t="shared" si="13"/>
        <v>-750.00000000002842</v>
      </c>
      <c r="L103" s="14">
        <f t="shared" si="14"/>
        <v>-82.500000000003126</v>
      </c>
      <c r="M103" s="12">
        <v>-8.0299999999999994</v>
      </c>
    </row>
    <row r="104" spans="1:16">
      <c r="A104" s="10" t="s">
        <v>162</v>
      </c>
      <c r="B104" s="11" t="s">
        <v>20</v>
      </c>
      <c r="C104" s="12">
        <v>0.06</v>
      </c>
      <c r="D104" s="11" t="s">
        <v>21</v>
      </c>
      <c r="E104" s="22">
        <v>102.548</v>
      </c>
      <c r="F104" s="22">
        <v>0</v>
      </c>
      <c r="G104" s="22">
        <v>0</v>
      </c>
      <c r="H104" s="10" t="s">
        <v>163</v>
      </c>
      <c r="I104" s="22">
        <v>102.736</v>
      </c>
      <c r="J104" s="19">
        <f t="shared" si="12"/>
        <v>-0.18800000000000239</v>
      </c>
      <c r="K104" s="20">
        <f t="shared" si="13"/>
        <v>-1880.0000000000239</v>
      </c>
      <c r="L104" s="14">
        <f t="shared" si="14"/>
        <v>-112.80000000000143</v>
      </c>
      <c r="M104" s="12">
        <v>-10.98</v>
      </c>
    </row>
    <row r="105" spans="1:16">
      <c r="A105" s="10" t="s">
        <v>167</v>
      </c>
      <c r="B105" s="11" t="s">
        <v>20</v>
      </c>
      <c r="C105" s="12">
        <v>0.21</v>
      </c>
      <c r="D105" s="11" t="s">
        <v>21</v>
      </c>
      <c r="E105" s="22">
        <v>102.867</v>
      </c>
      <c r="F105" s="22">
        <v>0</v>
      </c>
      <c r="G105" s="22">
        <v>0</v>
      </c>
      <c r="H105" s="10" t="s">
        <v>163</v>
      </c>
      <c r="I105" s="22">
        <v>102.741</v>
      </c>
      <c r="J105" s="19">
        <f t="shared" si="12"/>
        <v>0.12600000000000477</v>
      </c>
      <c r="K105" s="20">
        <f t="shared" si="13"/>
        <v>1260.0000000000477</v>
      </c>
      <c r="L105" s="14">
        <f t="shared" si="14"/>
        <v>264.60000000001003</v>
      </c>
      <c r="M105" s="12">
        <v>25.75</v>
      </c>
    </row>
    <row r="106" spans="1:16">
      <c r="A106" s="10" t="s">
        <v>168</v>
      </c>
      <c r="B106" s="11" t="s">
        <v>20</v>
      </c>
      <c r="C106" s="12">
        <v>0.01</v>
      </c>
      <c r="D106" s="11" t="s">
        <v>21</v>
      </c>
      <c r="E106" s="22">
        <v>102.209</v>
      </c>
      <c r="F106" s="22">
        <v>103.01</v>
      </c>
      <c r="G106" s="22">
        <v>102.11</v>
      </c>
      <c r="H106" s="10" t="s">
        <v>169</v>
      </c>
      <c r="I106" s="22">
        <v>102.124</v>
      </c>
      <c r="J106" s="19">
        <f t="shared" si="12"/>
        <v>8.5000000000007958E-2</v>
      </c>
      <c r="K106" s="20">
        <f t="shared" si="13"/>
        <v>850.00000000007958</v>
      </c>
      <c r="L106" s="14">
        <f t="shared" si="14"/>
        <v>8.5000000000007958</v>
      </c>
      <c r="M106" s="12">
        <v>0.83</v>
      </c>
    </row>
    <row r="107" spans="1:16">
      <c r="A107" s="10" t="s">
        <v>170</v>
      </c>
      <c r="B107" s="11" t="s">
        <v>20</v>
      </c>
      <c r="C107" s="12">
        <v>0.01</v>
      </c>
      <c r="D107" s="11" t="s">
        <v>21</v>
      </c>
      <c r="E107" s="22">
        <v>102.19</v>
      </c>
      <c r="F107" s="22">
        <v>102.991</v>
      </c>
      <c r="G107" s="22">
        <v>102.09099999999999</v>
      </c>
      <c r="H107" s="10" t="s">
        <v>169</v>
      </c>
      <c r="I107" s="22">
        <v>102.125</v>
      </c>
      <c r="J107" s="19">
        <f t="shared" si="12"/>
        <v>6.4999999999997726E-2</v>
      </c>
      <c r="K107" s="20">
        <f t="shared" si="13"/>
        <v>649.99999999997726</v>
      </c>
      <c r="L107" s="14">
        <f t="shared" si="14"/>
        <v>6.4999999999997726</v>
      </c>
      <c r="M107" s="12">
        <v>0.64</v>
      </c>
    </row>
    <row r="108" spans="1:16">
      <c r="A108" s="10" t="s">
        <v>171</v>
      </c>
      <c r="B108" s="11" t="s">
        <v>20</v>
      </c>
      <c r="C108" s="12">
        <v>0.01</v>
      </c>
      <c r="D108" s="11" t="s">
        <v>21</v>
      </c>
      <c r="E108" s="22">
        <v>101.89700000000001</v>
      </c>
      <c r="F108" s="22">
        <v>0</v>
      </c>
      <c r="G108" s="22">
        <v>0</v>
      </c>
      <c r="H108" s="10" t="s">
        <v>172</v>
      </c>
      <c r="I108" s="22">
        <v>102.047</v>
      </c>
      <c r="J108" s="19">
        <f t="shared" si="12"/>
        <v>-0.14999999999999147</v>
      </c>
      <c r="K108" s="20">
        <f t="shared" si="13"/>
        <v>-1499.9999999999147</v>
      </c>
      <c r="L108" s="14">
        <f t="shared" si="14"/>
        <v>-14.999999999999147</v>
      </c>
      <c r="M108" s="12">
        <v>-1.47</v>
      </c>
    </row>
    <row r="109" spans="1:16">
      <c r="A109" s="10" t="s">
        <v>173</v>
      </c>
      <c r="B109" s="11" t="s">
        <v>20</v>
      </c>
      <c r="C109" s="12">
        <v>0.06</v>
      </c>
      <c r="D109" s="11" t="s">
        <v>21</v>
      </c>
      <c r="E109" s="22">
        <v>102.1</v>
      </c>
      <c r="F109" s="22">
        <v>0</v>
      </c>
      <c r="G109" s="22">
        <v>0</v>
      </c>
      <c r="H109" s="10" t="s">
        <v>172</v>
      </c>
      <c r="I109" s="22">
        <v>102.04900000000001</v>
      </c>
      <c r="J109" s="19">
        <f t="shared" si="12"/>
        <v>5.0999999999987722E-2</v>
      </c>
      <c r="K109" s="20">
        <f t="shared" si="13"/>
        <v>509.99999999987722</v>
      </c>
      <c r="L109" s="14">
        <f t="shared" si="14"/>
        <v>30.599999999992633</v>
      </c>
      <c r="M109" s="12">
        <v>3</v>
      </c>
    </row>
    <row r="110" spans="1:16">
      <c r="A110" s="10" t="s">
        <v>174</v>
      </c>
      <c r="B110" s="11" t="s">
        <v>20</v>
      </c>
      <c r="C110" s="12">
        <v>0.01</v>
      </c>
      <c r="D110" s="11" t="s">
        <v>21</v>
      </c>
      <c r="E110" s="22">
        <v>101.999</v>
      </c>
      <c r="F110" s="22">
        <v>0</v>
      </c>
      <c r="G110" s="22">
        <v>0</v>
      </c>
      <c r="H110" s="10" t="s">
        <v>172</v>
      </c>
      <c r="I110" s="22">
        <v>102.045</v>
      </c>
      <c r="J110" s="19">
        <f t="shared" si="12"/>
        <v>-4.600000000000648E-2</v>
      </c>
      <c r="K110" s="20">
        <f t="shared" si="13"/>
        <v>-460.0000000000648</v>
      </c>
      <c r="L110" s="14">
        <f t="shared" si="14"/>
        <v>-4.600000000000648</v>
      </c>
      <c r="M110" s="12">
        <v>-0.45</v>
      </c>
    </row>
    <row r="111" spans="1:16">
      <c r="A111" s="10" t="s">
        <v>175</v>
      </c>
      <c r="B111" s="11" t="s">
        <v>20</v>
      </c>
      <c r="C111" s="12">
        <v>0.01</v>
      </c>
      <c r="D111" s="11" t="s">
        <v>21</v>
      </c>
      <c r="E111" s="22">
        <v>101.968</v>
      </c>
      <c r="F111" s="22">
        <v>102.768</v>
      </c>
      <c r="G111" s="22">
        <v>101.86799999999999</v>
      </c>
      <c r="H111" s="10" t="s">
        <v>176</v>
      </c>
      <c r="I111" s="22">
        <v>101.86799999999999</v>
      </c>
      <c r="J111" s="19">
        <f t="shared" si="12"/>
        <v>0.10000000000000853</v>
      </c>
      <c r="K111" s="20">
        <f t="shared" si="13"/>
        <v>1000.0000000000853</v>
      </c>
      <c r="L111" s="14">
        <f t="shared" si="14"/>
        <v>10.000000000000853</v>
      </c>
      <c r="M111" s="12">
        <v>0.98</v>
      </c>
    </row>
    <row r="112" spans="1:16">
      <c r="A112" s="10" t="s">
        <v>177</v>
      </c>
      <c r="B112" s="11" t="s">
        <v>19</v>
      </c>
      <c r="C112" s="12">
        <v>0.01</v>
      </c>
      <c r="D112" s="11" t="s">
        <v>21</v>
      </c>
      <c r="E112" s="22">
        <v>101.687</v>
      </c>
      <c r="F112" s="22">
        <v>100.87</v>
      </c>
      <c r="G112" s="22">
        <v>101.77</v>
      </c>
      <c r="H112" s="10" t="s">
        <v>178</v>
      </c>
      <c r="I112" s="22">
        <v>101.77</v>
      </c>
      <c r="J112" s="19">
        <f t="shared" si="12"/>
        <v>8.2999999999998408E-2</v>
      </c>
      <c r="K112" s="20">
        <f t="shared" si="13"/>
        <v>829.99999999998408</v>
      </c>
      <c r="L112" s="14">
        <f t="shared" si="14"/>
        <v>8.2999999999998408</v>
      </c>
      <c r="M112" s="12">
        <v>0.82</v>
      </c>
      <c r="N112" s="30" t="s">
        <v>66</v>
      </c>
      <c r="O112" s="31">
        <f>SUM(L99:L112)</f>
        <v>76.500000000000057</v>
      </c>
      <c r="P112" s="32">
        <f>SUM(M99:M112)</f>
        <v>7.49</v>
      </c>
    </row>
    <row r="113" spans="1:16">
      <c r="A113" s="10" t="s">
        <v>179</v>
      </c>
      <c r="B113" s="11" t="s">
        <v>19</v>
      </c>
      <c r="C113" s="12">
        <v>0.01</v>
      </c>
      <c r="D113" s="11" t="s">
        <v>21</v>
      </c>
      <c r="E113" s="22">
        <v>103.203</v>
      </c>
      <c r="F113" s="22">
        <v>102.404</v>
      </c>
      <c r="G113" s="22">
        <v>103.304</v>
      </c>
      <c r="H113" s="10" t="s">
        <v>180</v>
      </c>
      <c r="I113" s="22">
        <v>103.27200000000001</v>
      </c>
      <c r="J113" s="19">
        <f t="shared" ref="J113:J122" si="15">IF(B113="buy",I113-E113,E113-I113)</f>
        <v>6.9000000000002615E-2</v>
      </c>
      <c r="K113" s="20">
        <f t="shared" ref="K113:K122" si="16">IF(OR(D113="usdjpy",D113="gbpjpy",D113="cadjpy",D113="audjpy",D113="eurjpy"),J113*10000,J113*1000000)</f>
        <v>690.00000000002615</v>
      </c>
      <c r="L113" s="14">
        <f t="shared" ref="L113:L122" si="17">K113*C113</f>
        <v>6.9000000000002615</v>
      </c>
      <c r="M113" s="12">
        <v>0.67</v>
      </c>
      <c r="N113">
        <v>20131209</v>
      </c>
    </row>
    <row r="114" spans="1:16">
      <c r="A114" s="10" t="s">
        <v>181</v>
      </c>
      <c r="B114" s="11" t="s">
        <v>20</v>
      </c>
      <c r="C114" s="12">
        <v>0.01</v>
      </c>
      <c r="D114" s="11" t="s">
        <v>21</v>
      </c>
      <c r="E114" s="22">
        <v>103.27200000000001</v>
      </c>
      <c r="F114" s="22">
        <v>104.074</v>
      </c>
      <c r="G114" s="22">
        <v>103.17400000000001</v>
      </c>
      <c r="H114" s="10" t="s">
        <v>182</v>
      </c>
      <c r="I114" s="22">
        <v>103.23</v>
      </c>
      <c r="J114" s="19">
        <f t="shared" si="15"/>
        <v>4.2000000000001592E-2</v>
      </c>
      <c r="K114" s="20">
        <f t="shared" si="16"/>
        <v>420.00000000001592</v>
      </c>
      <c r="L114" s="14">
        <f t="shared" si="17"/>
        <v>4.2000000000001592</v>
      </c>
      <c r="M114" s="12">
        <v>0.41</v>
      </c>
    </row>
    <row r="115" spans="1:16">
      <c r="A115" s="10" t="s">
        <v>183</v>
      </c>
      <c r="B115" s="11" t="s">
        <v>20</v>
      </c>
      <c r="C115" s="12">
        <v>0.01</v>
      </c>
      <c r="D115" s="11" t="s">
        <v>21</v>
      </c>
      <c r="E115" s="22">
        <v>102.995</v>
      </c>
      <c r="F115" s="22">
        <v>0</v>
      </c>
      <c r="G115" s="22">
        <v>0</v>
      </c>
      <c r="H115" s="10" t="s">
        <v>184</v>
      </c>
      <c r="I115" s="22">
        <v>102.996</v>
      </c>
      <c r="J115" s="19">
        <f t="shared" si="15"/>
        <v>-9.9999999999056399E-4</v>
      </c>
      <c r="K115" s="20">
        <f t="shared" si="16"/>
        <v>-9.9999999999056399</v>
      </c>
      <c r="L115" s="14">
        <f t="shared" si="17"/>
        <v>-9.9999999999056399E-2</v>
      </c>
      <c r="M115" s="12">
        <v>-0.01</v>
      </c>
    </row>
    <row r="116" spans="1:16">
      <c r="A116" s="10" t="s">
        <v>185</v>
      </c>
      <c r="B116" s="11" t="s">
        <v>20</v>
      </c>
      <c r="C116" s="12">
        <v>0.01</v>
      </c>
      <c r="D116" s="11" t="s">
        <v>21</v>
      </c>
      <c r="E116" s="22">
        <v>103.096</v>
      </c>
      <c r="F116" s="22">
        <v>0</v>
      </c>
      <c r="G116" s="22">
        <v>0</v>
      </c>
      <c r="H116" s="10" t="s">
        <v>184</v>
      </c>
      <c r="I116" s="22">
        <v>102.99299999999999</v>
      </c>
      <c r="J116" s="19">
        <f t="shared" si="15"/>
        <v>0.10300000000000864</v>
      </c>
      <c r="K116" s="20">
        <f t="shared" si="16"/>
        <v>1030.0000000000864</v>
      </c>
      <c r="L116" s="14">
        <f t="shared" si="17"/>
        <v>10.300000000000864</v>
      </c>
      <c r="M116" s="12">
        <v>1</v>
      </c>
    </row>
    <row r="117" spans="1:16">
      <c r="A117" s="10" t="s">
        <v>186</v>
      </c>
      <c r="B117" s="11" t="s">
        <v>20</v>
      </c>
      <c r="C117" s="12">
        <v>0.01</v>
      </c>
      <c r="D117" s="11" t="s">
        <v>21</v>
      </c>
      <c r="E117" s="22">
        <v>103.104</v>
      </c>
      <c r="F117" s="22">
        <v>103.902</v>
      </c>
      <c r="G117" s="22">
        <v>103.002</v>
      </c>
      <c r="H117" s="10" t="s">
        <v>187</v>
      </c>
      <c r="I117" s="22">
        <v>103.02500000000001</v>
      </c>
      <c r="J117" s="19">
        <f t="shared" si="15"/>
        <v>7.899999999999352E-2</v>
      </c>
      <c r="K117" s="20">
        <f t="shared" si="16"/>
        <v>789.9999999999352</v>
      </c>
      <c r="L117" s="14">
        <f t="shared" si="17"/>
        <v>7.899999999999352</v>
      </c>
      <c r="M117" s="12">
        <v>0.77</v>
      </c>
    </row>
    <row r="118" spans="1:16">
      <c r="A118" s="10" t="s">
        <v>188</v>
      </c>
      <c r="B118" s="11" t="s">
        <v>20</v>
      </c>
      <c r="C118" s="12">
        <v>0.01</v>
      </c>
      <c r="D118" s="11" t="s">
        <v>21</v>
      </c>
      <c r="E118" s="22">
        <v>103.086</v>
      </c>
      <c r="F118" s="22">
        <v>103.886</v>
      </c>
      <c r="G118" s="22">
        <v>102.986</v>
      </c>
      <c r="H118" s="10" t="s">
        <v>187</v>
      </c>
      <c r="I118" s="22">
        <v>103.026</v>
      </c>
      <c r="J118" s="19">
        <f t="shared" si="15"/>
        <v>6.0000000000002274E-2</v>
      </c>
      <c r="K118" s="20">
        <f t="shared" si="16"/>
        <v>600.00000000002274</v>
      </c>
      <c r="L118" s="14">
        <f t="shared" si="17"/>
        <v>6.0000000000002274</v>
      </c>
      <c r="M118" s="12">
        <v>0.57999999999999996</v>
      </c>
    </row>
    <row r="119" spans="1:16">
      <c r="A119" s="10" t="s">
        <v>189</v>
      </c>
      <c r="B119" s="11" t="s">
        <v>20</v>
      </c>
      <c r="C119" s="12">
        <v>0.01</v>
      </c>
      <c r="D119" s="11" t="s">
        <v>21</v>
      </c>
      <c r="E119" s="22">
        <v>103.146</v>
      </c>
      <c r="F119" s="22">
        <v>103.94499999999999</v>
      </c>
      <c r="G119" s="22">
        <v>103.045</v>
      </c>
      <c r="H119" s="10" t="s">
        <v>190</v>
      </c>
      <c r="I119" s="22">
        <v>103.045</v>
      </c>
      <c r="J119" s="19">
        <f t="shared" si="15"/>
        <v>0.10099999999999909</v>
      </c>
      <c r="K119" s="20">
        <f t="shared" si="16"/>
        <v>1009.9999999999909</v>
      </c>
      <c r="L119" s="14">
        <f t="shared" si="17"/>
        <v>10.099999999999909</v>
      </c>
      <c r="M119" s="12">
        <v>0.98</v>
      </c>
    </row>
    <row r="120" spans="1:16">
      <c r="A120" s="10" t="s">
        <v>191</v>
      </c>
      <c r="B120" s="11" t="s">
        <v>19</v>
      </c>
      <c r="C120" s="12">
        <v>0.01</v>
      </c>
      <c r="D120" s="11" t="s">
        <v>21</v>
      </c>
      <c r="E120" s="22">
        <v>102.9</v>
      </c>
      <c r="F120" s="22">
        <v>102.10899999999999</v>
      </c>
      <c r="G120" s="22">
        <v>103.009</v>
      </c>
      <c r="H120" s="10" t="s">
        <v>183</v>
      </c>
      <c r="I120" s="22">
        <v>102.991</v>
      </c>
      <c r="J120" s="19">
        <f t="shared" si="15"/>
        <v>9.0999999999993975E-2</v>
      </c>
      <c r="K120" s="20">
        <f t="shared" si="16"/>
        <v>909.99999999993975</v>
      </c>
      <c r="L120" s="14">
        <f t="shared" si="17"/>
        <v>9.0999999999993975</v>
      </c>
      <c r="M120" s="12">
        <v>0.88</v>
      </c>
    </row>
    <row r="121" spans="1:16">
      <c r="A121" s="10" t="s">
        <v>192</v>
      </c>
      <c r="B121" s="11" t="s">
        <v>19</v>
      </c>
      <c r="C121" s="12">
        <v>0.01</v>
      </c>
      <c r="D121" s="11" t="s">
        <v>21</v>
      </c>
      <c r="E121" s="22">
        <v>102.964</v>
      </c>
      <c r="F121" s="22">
        <v>102.164</v>
      </c>
      <c r="G121" s="22">
        <v>103.06399999999999</v>
      </c>
      <c r="H121" s="10" t="s">
        <v>193</v>
      </c>
      <c r="I121" s="22">
        <v>103.06399999999999</v>
      </c>
      <c r="J121" s="19">
        <f t="shared" si="15"/>
        <v>9.9999999999994316E-2</v>
      </c>
      <c r="K121" s="20">
        <f t="shared" si="16"/>
        <v>999.99999999994316</v>
      </c>
      <c r="L121" s="14">
        <f t="shared" si="17"/>
        <v>9.9999999999994316</v>
      </c>
      <c r="M121" s="12">
        <v>0.97</v>
      </c>
    </row>
    <row r="122" spans="1:16">
      <c r="A122" s="10" t="s">
        <v>194</v>
      </c>
      <c r="B122" s="11" t="s">
        <v>20</v>
      </c>
      <c r="C122" s="12">
        <v>0.01</v>
      </c>
      <c r="D122" s="11" t="s">
        <v>21</v>
      </c>
      <c r="E122" s="22">
        <v>103.121</v>
      </c>
      <c r="F122" s="22">
        <v>103.917</v>
      </c>
      <c r="G122" s="22">
        <v>103.017</v>
      </c>
      <c r="H122" s="10" t="s">
        <v>195</v>
      </c>
      <c r="I122" s="22">
        <v>103.107</v>
      </c>
      <c r="J122" s="19">
        <f t="shared" si="15"/>
        <v>1.3999999999995794E-2</v>
      </c>
      <c r="K122" s="20">
        <f t="shared" si="16"/>
        <v>139.99999999995794</v>
      </c>
      <c r="L122" s="14">
        <f t="shared" si="17"/>
        <v>1.3999999999995794</v>
      </c>
      <c r="M122" s="12">
        <v>0.14000000000000001</v>
      </c>
      <c r="N122" s="30" t="s">
        <v>66</v>
      </c>
      <c r="O122" s="31">
        <f>SUM(L113:L122)</f>
        <v>65.800000000000125</v>
      </c>
      <c r="P122" s="32">
        <f>SUM(M113:M122)</f>
        <v>6.39</v>
      </c>
    </row>
    <row r="123" spans="1:16">
      <c r="A123" s="10" t="s">
        <v>196</v>
      </c>
      <c r="B123" s="11" t="s">
        <v>19</v>
      </c>
      <c r="C123" s="12">
        <v>0.01</v>
      </c>
      <c r="D123" s="11" t="s">
        <v>21</v>
      </c>
      <c r="E123" s="22">
        <v>102.729</v>
      </c>
      <c r="F123" s="22">
        <v>101.929</v>
      </c>
      <c r="G123" s="22">
        <v>102.82899999999999</v>
      </c>
      <c r="H123" s="10" t="s">
        <v>197</v>
      </c>
      <c r="I123" s="22">
        <v>102.82899999999999</v>
      </c>
      <c r="J123" s="19">
        <f t="shared" ref="J123:J144" si="18">IF(B123="buy",I123-E123,E123-I123)</f>
        <v>9.9999999999994316E-2</v>
      </c>
      <c r="K123" s="20">
        <f t="shared" ref="K123:K144" si="19">IF(OR(D123="usdjpy",D123="gbpjpy",D123="cadjpy",D123="audjpy",D123="eurjpy"),J123*10000,J123*1000000)</f>
        <v>999.99999999994316</v>
      </c>
      <c r="L123" s="14">
        <f t="shared" ref="L123:L144" si="20">K123*C123</f>
        <v>9.9999999999994316</v>
      </c>
      <c r="M123" s="12">
        <v>0.97</v>
      </c>
      <c r="N123">
        <v>20131210</v>
      </c>
    </row>
    <row r="124" spans="1:16">
      <c r="A124" s="10" t="s">
        <v>198</v>
      </c>
      <c r="B124" s="11" t="s">
        <v>19</v>
      </c>
      <c r="C124" s="12">
        <v>0.01</v>
      </c>
      <c r="D124" s="11" t="s">
        <v>21</v>
      </c>
      <c r="E124" s="22">
        <v>102.72499999999999</v>
      </c>
      <c r="F124" s="22">
        <v>0</v>
      </c>
      <c r="G124" s="22">
        <v>0</v>
      </c>
      <c r="H124" s="10" t="s">
        <v>199</v>
      </c>
      <c r="I124" s="22">
        <v>102.736</v>
      </c>
      <c r="J124" s="19">
        <f t="shared" si="18"/>
        <v>1.1000000000009891E-2</v>
      </c>
      <c r="K124" s="20">
        <f t="shared" si="19"/>
        <v>110.00000000009891</v>
      </c>
      <c r="L124" s="14">
        <f t="shared" si="20"/>
        <v>1.1000000000009891</v>
      </c>
      <c r="M124" s="12">
        <v>0.11</v>
      </c>
    </row>
    <row r="125" spans="1:16">
      <c r="A125" s="10" t="s">
        <v>200</v>
      </c>
      <c r="B125" s="11" t="s">
        <v>19</v>
      </c>
      <c r="C125" s="12">
        <v>0.01</v>
      </c>
      <c r="D125" s="11" t="s">
        <v>21</v>
      </c>
      <c r="E125" s="22">
        <v>102.624</v>
      </c>
      <c r="F125" s="22">
        <v>0</v>
      </c>
      <c r="G125" s="22">
        <v>0</v>
      </c>
      <c r="H125" s="10" t="s">
        <v>199</v>
      </c>
      <c r="I125" s="22">
        <v>102.733</v>
      </c>
      <c r="J125" s="19">
        <f t="shared" si="18"/>
        <v>0.10900000000000887</v>
      </c>
      <c r="K125" s="20">
        <f t="shared" si="19"/>
        <v>1090.0000000000887</v>
      </c>
      <c r="L125" s="14">
        <f t="shared" si="20"/>
        <v>10.900000000000887</v>
      </c>
      <c r="M125" s="12">
        <v>1.06</v>
      </c>
    </row>
    <row r="126" spans="1:16">
      <c r="A126" s="10" t="s">
        <v>201</v>
      </c>
      <c r="B126" s="11" t="s">
        <v>19</v>
      </c>
      <c r="C126" s="12">
        <v>0.01</v>
      </c>
      <c r="D126" s="11" t="s">
        <v>21</v>
      </c>
      <c r="E126" s="22">
        <v>102.693</v>
      </c>
      <c r="F126" s="22">
        <v>101.913</v>
      </c>
      <c r="G126" s="22">
        <v>102.813</v>
      </c>
      <c r="H126" s="10" t="s">
        <v>202</v>
      </c>
      <c r="I126" s="22">
        <v>102.813</v>
      </c>
      <c r="J126" s="19">
        <f t="shared" si="18"/>
        <v>0.12000000000000455</v>
      </c>
      <c r="K126" s="20">
        <f t="shared" si="19"/>
        <v>1200.0000000000455</v>
      </c>
      <c r="L126" s="14">
        <f t="shared" si="20"/>
        <v>12.000000000000455</v>
      </c>
      <c r="M126" s="12">
        <v>1.17</v>
      </c>
    </row>
    <row r="127" spans="1:16">
      <c r="A127" s="10" t="s">
        <v>203</v>
      </c>
      <c r="B127" s="11" t="s">
        <v>19</v>
      </c>
      <c r="C127" s="12">
        <v>0.01</v>
      </c>
      <c r="D127" s="11" t="s">
        <v>21</v>
      </c>
      <c r="E127" s="22">
        <v>102.92</v>
      </c>
      <c r="F127" s="22">
        <v>0</v>
      </c>
      <c r="G127" s="22">
        <v>0</v>
      </c>
      <c r="H127" s="10" t="s">
        <v>204</v>
      </c>
      <c r="I127" s="22">
        <v>102.878</v>
      </c>
      <c r="J127" s="19">
        <f t="shared" si="18"/>
        <v>-4.2000000000001592E-2</v>
      </c>
      <c r="K127" s="20">
        <f t="shared" si="19"/>
        <v>-420.00000000001592</v>
      </c>
      <c r="L127" s="14">
        <f t="shared" si="20"/>
        <v>-4.2000000000001592</v>
      </c>
      <c r="M127" s="12">
        <v>-0.41</v>
      </c>
    </row>
    <row r="128" spans="1:16">
      <c r="A128" s="10" t="s">
        <v>205</v>
      </c>
      <c r="B128" s="11" t="s">
        <v>19</v>
      </c>
      <c r="C128" s="12">
        <v>0.01</v>
      </c>
      <c r="D128" s="11" t="s">
        <v>21</v>
      </c>
      <c r="E128" s="22">
        <v>103.021</v>
      </c>
      <c r="F128" s="22">
        <v>0</v>
      </c>
      <c r="G128" s="22">
        <v>0</v>
      </c>
      <c r="H128" s="10" t="s">
        <v>204</v>
      </c>
      <c r="I128" s="22">
        <v>102.878</v>
      </c>
      <c r="J128" s="19">
        <f t="shared" si="18"/>
        <v>-0.14300000000000068</v>
      </c>
      <c r="K128" s="20">
        <f t="shared" si="19"/>
        <v>-1430.0000000000068</v>
      </c>
      <c r="L128" s="14">
        <f t="shared" si="20"/>
        <v>-14.300000000000068</v>
      </c>
      <c r="M128" s="12">
        <v>-1.39</v>
      </c>
    </row>
    <row r="129" spans="1:16">
      <c r="A129" s="10" t="s">
        <v>206</v>
      </c>
      <c r="B129" s="11" t="s">
        <v>19</v>
      </c>
      <c r="C129" s="12">
        <v>0.06</v>
      </c>
      <c r="D129" s="11" t="s">
        <v>21</v>
      </c>
      <c r="E129" s="22">
        <v>102.82</v>
      </c>
      <c r="F129" s="22">
        <v>0</v>
      </c>
      <c r="G129" s="22">
        <v>0</v>
      </c>
      <c r="H129" s="10" t="s">
        <v>204</v>
      </c>
      <c r="I129" s="22">
        <v>102.872</v>
      </c>
      <c r="J129" s="19">
        <f t="shared" si="18"/>
        <v>5.2000000000006708E-2</v>
      </c>
      <c r="K129" s="20">
        <f t="shared" si="19"/>
        <v>520.00000000006708</v>
      </c>
      <c r="L129" s="14">
        <f t="shared" si="20"/>
        <v>31.200000000004025</v>
      </c>
      <c r="M129" s="12">
        <v>3.03</v>
      </c>
    </row>
    <row r="130" spans="1:16">
      <c r="A130" s="10" t="s">
        <v>207</v>
      </c>
      <c r="B130" s="11" t="s">
        <v>19</v>
      </c>
      <c r="C130" s="12">
        <v>0.01</v>
      </c>
      <c r="D130" s="11" t="s">
        <v>21</v>
      </c>
      <c r="E130" s="22">
        <v>103.146</v>
      </c>
      <c r="F130" s="22">
        <v>0</v>
      </c>
      <c r="G130" s="22">
        <v>0</v>
      </c>
      <c r="H130" s="10" t="s">
        <v>208</v>
      </c>
      <c r="I130" s="22">
        <v>102.854</v>
      </c>
      <c r="J130" s="19">
        <f t="shared" si="18"/>
        <v>-0.29200000000000159</v>
      </c>
      <c r="K130" s="20">
        <f t="shared" si="19"/>
        <v>-2920.0000000000159</v>
      </c>
      <c r="L130" s="14">
        <f t="shared" si="20"/>
        <v>-29.200000000000159</v>
      </c>
      <c r="M130" s="12">
        <v>-2.84</v>
      </c>
    </row>
    <row r="131" spans="1:16">
      <c r="A131" s="10" t="s">
        <v>209</v>
      </c>
      <c r="B131" s="11" t="s">
        <v>19</v>
      </c>
      <c r="C131" s="12">
        <v>0.01</v>
      </c>
      <c r="D131" s="11" t="s">
        <v>21</v>
      </c>
      <c r="E131" s="22">
        <v>103.249</v>
      </c>
      <c r="F131" s="22">
        <v>0</v>
      </c>
      <c r="G131" s="22">
        <v>0</v>
      </c>
      <c r="H131" s="10" t="s">
        <v>208</v>
      </c>
      <c r="I131" s="22">
        <v>102.854</v>
      </c>
      <c r="J131" s="19">
        <f t="shared" si="18"/>
        <v>-0.39499999999999602</v>
      </c>
      <c r="K131" s="20">
        <f t="shared" si="19"/>
        <v>-3949.99999999996</v>
      </c>
      <c r="L131" s="14">
        <f t="shared" si="20"/>
        <v>-39.499999999999602</v>
      </c>
      <c r="M131" s="12">
        <v>-3.84</v>
      </c>
    </row>
    <row r="132" spans="1:16">
      <c r="A132" s="10" t="s">
        <v>203</v>
      </c>
      <c r="B132" s="11" t="s">
        <v>19</v>
      </c>
      <c r="C132" s="12">
        <v>0.11</v>
      </c>
      <c r="D132" s="11" t="s">
        <v>21</v>
      </c>
      <c r="E132" s="22">
        <v>102.94</v>
      </c>
      <c r="F132" s="22">
        <v>0</v>
      </c>
      <c r="G132" s="22">
        <v>0</v>
      </c>
      <c r="H132" s="10" t="s">
        <v>208</v>
      </c>
      <c r="I132" s="22">
        <v>102.854</v>
      </c>
      <c r="J132" s="19">
        <f t="shared" si="18"/>
        <v>-8.5999999999998522E-2</v>
      </c>
      <c r="K132" s="20">
        <f t="shared" si="19"/>
        <v>-859.99999999998522</v>
      </c>
      <c r="L132" s="14">
        <f t="shared" si="20"/>
        <v>-94.599999999998374</v>
      </c>
      <c r="M132" s="12">
        <v>-9.1999999999999993</v>
      </c>
    </row>
    <row r="133" spans="1:16">
      <c r="A133" s="10" t="s">
        <v>210</v>
      </c>
      <c r="B133" s="11" t="s">
        <v>19</v>
      </c>
      <c r="C133" s="12">
        <v>0.06</v>
      </c>
      <c r="D133" s="11" t="s">
        <v>21</v>
      </c>
      <c r="E133" s="22">
        <v>103.045</v>
      </c>
      <c r="F133" s="22">
        <v>0</v>
      </c>
      <c r="G133" s="22">
        <v>0</v>
      </c>
      <c r="H133" s="10" t="s">
        <v>208</v>
      </c>
      <c r="I133" s="22">
        <v>102.854</v>
      </c>
      <c r="J133" s="19">
        <f t="shared" si="18"/>
        <v>-0.1910000000000025</v>
      </c>
      <c r="K133" s="20">
        <f t="shared" si="19"/>
        <v>-1910.000000000025</v>
      </c>
      <c r="L133" s="14">
        <f t="shared" si="20"/>
        <v>-114.6000000000015</v>
      </c>
      <c r="M133" s="12">
        <v>-11.14</v>
      </c>
    </row>
    <row r="134" spans="1:16">
      <c r="A134" s="10" t="s">
        <v>211</v>
      </c>
      <c r="B134" s="11" t="s">
        <v>19</v>
      </c>
      <c r="C134" s="12">
        <v>0.21</v>
      </c>
      <c r="D134" s="11" t="s">
        <v>21</v>
      </c>
      <c r="E134" s="22">
        <v>102.73099999999999</v>
      </c>
      <c r="F134" s="22">
        <v>0</v>
      </c>
      <c r="G134" s="22">
        <v>0</v>
      </c>
      <c r="H134" s="10" t="s">
        <v>208</v>
      </c>
      <c r="I134" s="22">
        <v>102.85599999999999</v>
      </c>
      <c r="J134" s="19">
        <f t="shared" si="18"/>
        <v>0.125</v>
      </c>
      <c r="K134" s="20">
        <f t="shared" si="19"/>
        <v>1250</v>
      </c>
      <c r="L134" s="14">
        <f t="shared" si="20"/>
        <v>262.5</v>
      </c>
      <c r="M134" s="12">
        <v>25.52</v>
      </c>
    </row>
    <row r="135" spans="1:16">
      <c r="A135" s="10" t="s">
        <v>206</v>
      </c>
      <c r="B135" s="11" t="s">
        <v>19</v>
      </c>
      <c r="C135" s="12">
        <v>0.16</v>
      </c>
      <c r="D135" s="11" t="s">
        <v>21</v>
      </c>
      <c r="E135" s="22">
        <v>102.839</v>
      </c>
      <c r="F135" s="22">
        <v>0</v>
      </c>
      <c r="G135" s="22">
        <v>0</v>
      </c>
      <c r="H135" s="10" t="s">
        <v>208</v>
      </c>
      <c r="I135" s="22">
        <v>102.854</v>
      </c>
      <c r="J135" s="19">
        <f t="shared" si="18"/>
        <v>1.5000000000000568E-2</v>
      </c>
      <c r="K135" s="20">
        <f t="shared" si="19"/>
        <v>150.00000000000568</v>
      </c>
      <c r="L135" s="14">
        <f t="shared" si="20"/>
        <v>24.000000000000909</v>
      </c>
      <c r="M135" s="12">
        <v>2.33</v>
      </c>
    </row>
    <row r="136" spans="1:16">
      <c r="A136" s="10" t="s">
        <v>212</v>
      </c>
      <c r="B136" s="11" t="s">
        <v>19</v>
      </c>
      <c r="C136" s="12">
        <v>0.01</v>
      </c>
      <c r="D136" s="11" t="s">
        <v>21</v>
      </c>
      <c r="E136" s="22">
        <v>102.94499999999999</v>
      </c>
      <c r="F136" s="22">
        <v>0</v>
      </c>
      <c r="G136" s="22">
        <v>0</v>
      </c>
      <c r="H136" s="10" t="s">
        <v>213</v>
      </c>
      <c r="I136" s="22">
        <v>102.804</v>
      </c>
      <c r="J136" s="19">
        <f t="shared" si="18"/>
        <v>-0.14099999999999113</v>
      </c>
      <c r="K136" s="20">
        <f t="shared" si="19"/>
        <v>-1409.9999999999113</v>
      </c>
      <c r="L136" s="14">
        <f t="shared" si="20"/>
        <v>-14.099999999999113</v>
      </c>
      <c r="M136" s="12">
        <v>-1.37</v>
      </c>
    </row>
    <row r="137" spans="1:16">
      <c r="A137" s="10" t="s">
        <v>211</v>
      </c>
      <c r="B137" s="11" t="s">
        <v>19</v>
      </c>
      <c r="C137" s="12">
        <v>0.06</v>
      </c>
      <c r="D137" s="11" t="s">
        <v>21</v>
      </c>
      <c r="E137" s="22">
        <v>102.74</v>
      </c>
      <c r="F137" s="22">
        <v>0</v>
      </c>
      <c r="G137" s="22">
        <v>0</v>
      </c>
      <c r="H137" s="10" t="s">
        <v>213</v>
      </c>
      <c r="I137" s="22">
        <v>102.79300000000001</v>
      </c>
      <c r="J137" s="19">
        <f t="shared" si="18"/>
        <v>5.3000000000011482E-2</v>
      </c>
      <c r="K137" s="20">
        <f t="shared" si="19"/>
        <v>530.00000000011482</v>
      </c>
      <c r="L137" s="14">
        <f t="shared" si="20"/>
        <v>31.800000000006889</v>
      </c>
      <c r="M137" s="12">
        <v>3.09</v>
      </c>
    </row>
    <row r="138" spans="1:16">
      <c r="A138" s="10" t="s">
        <v>206</v>
      </c>
      <c r="B138" s="11" t="s">
        <v>19</v>
      </c>
      <c r="C138" s="12">
        <v>0.01</v>
      </c>
      <c r="D138" s="11" t="s">
        <v>21</v>
      </c>
      <c r="E138" s="22">
        <v>102.84399999999999</v>
      </c>
      <c r="F138" s="22">
        <v>0</v>
      </c>
      <c r="G138" s="22">
        <v>0</v>
      </c>
      <c r="H138" s="10" t="s">
        <v>213</v>
      </c>
      <c r="I138" s="22">
        <v>102.79900000000001</v>
      </c>
      <c r="J138" s="19">
        <f t="shared" si="18"/>
        <v>-4.4999999999987494E-2</v>
      </c>
      <c r="K138" s="20">
        <f t="shared" si="19"/>
        <v>-449.99999999987494</v>
      </c>
      <c r="L138" s="14">
        <f t="shared" si="20"/>
        <v>-4.4999999999987494</v>
      </c>
      <c r="M138" s="12">
        <v>-0.44</v>
      </c>
    </row>
    <row r="139" spans="1:16">
      <c r="A139" s="10" t="s">
        <v>214</v>
      </c>
      <c r="B139" s="11" t="s">
        <v>20</v>
      </c>
      <c r="C139" s="12">
        <v>0.01</v>
      </c>
      <c r="D139" s="11" t="s">
        <v>21</v>
      </c>
      <c r="E139" s="22">
        <v>103.367</v>
      </c>
      <c r="F139" s="22">
        <v>104.17</v>
      </c>
      <c r="G139" s="22">
        <v>103.27</v>
      </c>
      <c r="H139" s="10" t="s">
        <v>215</v>
      </c>
      <c r="I139" s="22">
        <v>103.27</v>
      </c>
      <c r="J139" s="19">
        <f t="shared" si="18"/>
        <v>9.7000000000008413E-2</v>
      </c>
      <c r="K139" s="20">
        <f t="shared" si="19"/>
        <v>970.00000000008413</v>
      </c>
      <c r="L139" s="14">
        <f t="shared" si="20"/>
        <v>9.7000000000008413</v>
      </c>
      <c r="M139" s="12">
        <v>0.94</v>
      </c>
    </row>
    <row r="140" spans="1:16">
      <c r="A140" s="10" t="s">
        <v>216</v>
      </c>
      <c r="B140" s="11" t="s">
        <v>20</v>
      </c>
      <c r="C140" s="12">
        <v>0.01</v>
      </c>
      <c r="D140" s="11" t="s">
        <v>21</v>
      </c>
      <c r="E140" s="22">
        <v>103.17700000000001</v>
      </c>
      <c r="F140" s="22">
        <v>0</v>
      </c>
      <c r="G140" s="22">
        <v>0</v>
      </c>
      <c r="H140" s="10" t="s">
        <v>217</v>
      </c>
      <c r="I140" s="22">
        <v>103.348</v>
      </c>
      <c r="J140" s="19">
        <f t="shared" si="18"/>
        <v>-0.17099999999999227</v>
      </c>
      <c r="K140" s="20">
        <f t="shared" si="19"/>
        <v>-1709.9999999999227</v>
      </c>
      <c r="L140" s="14">
        <f t="shared" si="20"/>
        <v>-17.099999999999227</v>
      </c>
      <c r="M140" s="12">
        <v>-1.65</v>
      </c>
    </row>
    <row r="141" spans="1:16">
      <c r="A141" s="10" t="s">
        <v>181</v>
      </c>
      <c r="B141" s="11" t="s">
        <v>20</v>
      </c>
      <c r="C141" s="12">
        <v>0.01</v>
      </c>
      <c r="D141" s="11" t="s">
        <v>21</v>
      </c>
      <c r="E141" s="22">
        <v>103.27800000000001</v>
      </c>
      <c r="F141" s="22">
        <v>0</v>
      </c>
      <c r="G141" s="22">
        <v>0</v>
      </c>
      <c r="H141" s="10" t="s">
        <v>217</v>
      </c>
      <c r="I141" s="22">
        <v>103.345</v>
      </c>
      <c r="J141" s="19">
        <f t="shared" si="18"/>
        <v>-6.6999999999993065E-2</v>
      </c>
      <c r="K141" s="20">
        <f t="shared" si="19"/>
        <v>-669.99999999993065</v>
      </c>
      <c r="L141" s="14">
        <f t="shared" si="20"/>
        <v>-6.6999999999993065</v>
      </c>
      <c r="M141" s="12">
        <v>-0.65</v>
      </c>
    </row>
    <row r="142" spans="1:16">
      <c r="A142" s="10" t="s">
        <v>214</v>
      </c>
      <c r="B142" s="11" t="s">
        <v>20</v>
      </c>
      <c r="C142" s="12">
        <v>0.06</v>
      </c>
      <c r="D142" s="11" t="s">
        <v>21</v>
      </c>
      <c r="E142" s="22">
        <v>103.381</v>
      </c>
      <c r="F142" s="22">
        <v>0</v>
      </c>
      <c r="G142" s="22">
        <v>0</v>
      </c>
      <c r="H142" s="10" t="s">
        <v>217</v>
      </c>
      <c r="I142" s="22">
        <v>103.33</v>
      </c>
      <c r="J142" s="19">
        <f t="shared" si="18"/>
        <v>5.1000000000001933E-2</v>
      </c>
      <c r="K142" s="20">
        <f t="shared" si="19"/>
        <v>510.00000000001933</v>
      </c>
      <c r="L142" s="14">
        <f t="shared" si="20"/>
        <v>30.60000000000116</v>
      </c>
      <c r="M142" s="12">
        <v>2.96</v>
      </c>
    </row>
    <row r="143" spans="1:16">
      <c r="A143" s="10" t="s">
        <v>218</v>
      </c>
      <c r="B143" s="11" t="s">
        <v>20</v>
      </c>
      <c r="C143" s="12">
        <v>0.01</v>
      </c>
      <c r="D143" s="11" t="s">
        <v>21</v>
      </c>
      <c r="E143" s="22">
        <v>103.31</v>
      </c>
      <c r="F143" s="22">
        <v>104.11199999999999</v>
      </c>
      <c r="G143" s="22">
        <v>103.212</v>
      </c>
      <c r="H143" s="10" t="s">
        <v>219</v>
      </c>
      <c r="I143" s="22">
        <v>103.239</v>
      </c>
      <c r="J143" s="19">
        <f t="shared" si="18"/>
        <v>7.0999999999997954E-2</v>
      </c>
      <c r="K143" s="20">
        <f t="shared" si="19"/>
        <v>709.99999999997954</v>
      </c>
      <c r="L143" s="14">
        <f t="shared" si="20"/>
        <v>7.0999999999997954</v>
      </c>
      <c r="M143" s="12">
        <v>0.69</v>
      </c>
    </row>
    <row r="144" spans="1:16">
      <c r="A144" s="10" t="s">
        <v>220</v>
      </c>
      <c r="B144" s="11" t="s">
        <v>19</v>
      </c>
      <c r="C144" s="12">
        <v>0.01</v>
      </c>
      <c r="D144" s="11" t="s">
        <v>21</v>
      </c>
      <c r="E144" s="22">
        <v>103.256</v>
      </c>
      <c r="F144" s="22">
        <v>102.453</v>
      </c>
      <c r="G144" s="22">
        <v>103.35299999999999</v>
      </c>
      <c r="H144" s="10" t="s">
        <v>218</v>
      </c>
      <c r="I144" s="22">
        <v>103.313</v>
      </c>
      <c r="J144" s="19">
        <f t="shared" si="18"/>
        <v>5.700000000000216E-2</v>
      </c>
      <c r="K144" s="20">
        <f t="shared" si="19"/>
        <v>570.0000000000216</v>
      </c>
      <c r="L144" s="14">
        <f t="shared" si="20"/>
        <v>5.700000000000216</v>
      </c>
      <c r="M144" s="12">
        <v>0.55000000000000004</v>
      </c>
      <c r="N144" s="30" t="s">
        <v>66</v>
      </c>
      <c r="O144" s="31">
        <f>SUM(L123:L144)</f>
        <v>97.800000000019338</v>
      </c>
      <c r="P144" s="32">
        <f>SUM(M123:M144)</f>
        <v>9.4899999999999967</v>
      </c>
    </row>
    <row r="145" spans="1:16">
      <c r="A145" s="10" t="s">
        <v>221</v>
      </c>
      <c r="B145" s="11" t="s">
        <v>20</v>
      </c>
      <c r="C145" s="12">
        <v>0.01</v>
      </c>
      <c r="D145" s="11" t="s">
        <v>21</v>
      </c>
      <c r="E145" s="22">
        <v>102.60299999999999</v>
      </c>
      <c r="F145" s="22">
        <v>0</v>
      </c>
      <c r="G145" s="22">
        <v>0</v>
      </c>
      <c r="H145" s="10" t="s">
        <v>222</v>
      </c>
      <c r="I145" s="22">
        <v>102.502</v>
      </c>
      <c r="J145" s="19">
        <f t="shared" ref="J145:J156" si="21">IF(B145="buy",I145-E145,E145-I145)</f>
        <v>0.10099999999999909</v>
      </c>
      <c r="K145" s="20">
        <f t="shared" ref="K145:K156" si="22">IF(OR(D145="usdjpy",D145="gbpjpy",D145="cadjpy",D145="audjpy",D145="eurjpy"),J145*10000,J145*1000000)</f>
        <v>1009.9999999999909</v>
      </c>
      <c r="L145" s="14">
        <f t="shared" ref="L145:L156" si="23">K145*C145</f>
        <v>10.099999999999909</v>
      </c>
      <c r="M145" s="12">
        <v>0.99</v>
      </c>
      <c r="N145">
        <v>20131211</v>
      </c>
    </row>
    <row r="146" spans="1:16">
      <c r="A146" s="10" t="s">
        <v>223</v>
      </c>
      <c r="B146" s="11" t="s">
        <v>20</v>
      </c>
      <c r="C146" s="12">
        <v>0.01</v>
      </c>
      <c r="D146" s="11" t="s">
        <v>21</v>
      </c>
      <c r="E146" s="22">
        <v>102.501</v>
      </c>
      <c r="F146" s="22">
        <v>0</v>
      </c>
      <c r="G146" s="22">
        <v>0</v>
      </c>
      <c r="H146" s="10" t="s">
        <v>222</v>
      </c>
      <c r="I146" s="22">
        <v>102.511</v>
      </c>
      <c r="J146" s="19">
        <f t="shared" si="21"/>
        <v>-9.9999999999909051E-3</v>
      </c>
      <c r="K146" s="20">
        <f t="shared" si="22"/>
        <v>-99.999999999909051</v>
      </c>
      <c r="L146" s="14">
        <f t="shared" si="23"/>
        <v>-0.99999999999909051</v>
      </c>
      <c r="M146" s="12">
        <v>-0.1</v>
      </c>
    </row>
    <row r="147" spans="1:16">
      <c r="A147" s="10" t="s">
        <v>224</v>
      </c>
      <c r="B147" s="11" t="s">
        <v>19</v>
      </c>
      <c r="C147" s="12">
        <v>0.01</v>
      </c>
      <c r="D147" s="11" t="s">
        <v>21</v>
      </c>
      <c r="E147" s="22">
        <v>102.259</v>
      </c>
      <c r="F147" s="22">
        <v>101.45099999999999</v>
      </c>
      <c r="G147" s="22">
        <v>102.351</v>
      </c>
      <c r="H147" s="10" t="s">
        <v>225</v>
      </c>
      <c r="I147" s="22">
        <v>102.351</v>
      </c>
      <c r="J147" s="19">
        <f t="shared" si="21"/>
        <v>9.1999999999998749E-2</v>
      </c>
      <c r="K147" s="20">
        <f t="shared" si="22"/>
        <v>919.99999999998749</v>
      </c>
      <c r="L147" s="14">
        <f t="shared" si="23"/>
        <v>9.1999999999998749</v>
      </c>
      <c r="M147" s="12">
        <v>0.9</v>
      </c>
    </row>
    <row r="148" spans="1:16">
      <c r="A148" s="10" t="s">
        <v>226</v>
      </c>
      <c r="B148" s="11" t="s">
        <v>19</v>
      </c>
      <c r="C148" s="12">
        <v>0.01</v>
      </c>
      <c r="D148" s="11" t="s">
        <v>21</v>
      </c>
      <c r="E148" s="22">
        <v>102.35299999999999</v>
      </c>
      <c r="F148" s="22">
        <v>101.58199999999999</v>
      </c>
      <c r="G148" s="22">
        <v>102.482</v>
      </c>
      <c r="H148" s="10" t="s">
        <v>227</v>
      </c>
      <c r="I148" s="22">
        <v>102.482</v>
      </c>
      <c r="J148" s="19">
        <f t="shared" si="21"/>
        <v>0.12900000000000489</v>
      </c>
      <c r="K148" s="20">
        <f t="shared" si="22"/>
        <v>1290.0000000000489</v>
      </c>
      <c r="L148" s="14">
        <f t="shared" si="23"/>
        <v>12.900000000000489</v>
      </c>
      <c r="M148" s="12">
        <v>1.26</v>
      </c>
    </row>
    <row r="149" spans="1:16">
      <c r="A149" s="10" t="s">
        <v>228</v>
      </c>
      <c r="B149" s="11" t="s">
        <v>19</v>
      </c>
      <c r="C149" s="12">
        <v>0.01</v>
      </c>
      <c r="D149" s="11" t="s">
        <v>21</v>
      </c>
      <c r="E149" s="22">
        <v>102.559</v>
      </c>
      <c r="F149" s="22">
        <v>0</v>
      </c>
      <c r="G149" s="22">
        <v>0</v>
      </c>
      <c r="H149" s="10" t="s">
        <v>229</v>
      </c>
      <c r="I149" s="22">
        <v>102.55500000000001</v>
      </c>
      <c r="J149" s="19">
        <f t="shared" si="21"/>
        <v>-3.9999999999906777E-3</v>
      </c>
      <c r="K149" s="20">
        <f t="shared" si="22"/>
        <v>-39.999999999906777</v>
      </c>
      <c r="L149" s="14">
        <f t="shared" si="23"/>
        <v>-0.39999999999906777</v>
      </c>
      <c r="M149" s="12">
        <v>-0.04</v>
      </c>
    </row>
    <row r="150" spans="1:16">
      <c r="A150" s="10" t="s">
        <v>230</v>
      </c>
      <c r="B150" s="11" t="s">
        <v>19</v>
      </c>
      <c r="C150" s="12">
        <v>0.01</v>
      </c>
      <c r="D150" s="11" t="s">
        <v>21</v>
      </c>
      <c r="E150" s="22">
        <v>102.455</v>
      </c>
      <c r="F150" s="22">
        <v>0</v>
      </c>
      <c r="G150" s="22">
        <v>0</v>
      </c>
      <c r="H150" s="10" t="s">
        <v>229</v>
      </c>
      <c r="I150" s="22">
        <v>102.557</v>
      </c>
      <c r="J150" s="19">
        <f t="shared" si="21"/>
        <v>0.10200000000000387</v>
      </c>
      <c r="K150" s="20">
        <f t="shared" si="22"/>
        <v>1020.0000000000387</v>
      </c>
      <c r="L150" s="14">
        <f t="shared" si="23"/>
        <v>10.200000000000387</v>
      </c>
      <c r="M150" s="12">
        <v>0.99</v>
      </c>
    </row>
    <row r="151" spans="1:16">
      <c r="A151" s="10" t="s">
        <v>231</v>
      </c>
      <c r="B151" s="11" t="s">
        <v>20</v>
      </c>
      <c r="C151" s="12">
        <v>0.01</v>
      </c>
      <c r="D151" s="11" t="s">
        <v>21</v>
      </c>
      <c r="E151" s="22">
        <v>102.634</v>
      </c>
      <c r="F151" s="22">
        <v>0</v>
      </c>
      <c r="G151" s="22">
        <v>0</v>
      </c>
      <c r="H151" s="10" t="s">
        <v>232</v>
      </c>
      <c r="I151" s="22">
        <v>102.628</v>
      </c>
      <c r="J151" s="19">
        <f t="shared" si="21"/>
        <v>6.0000000000002274E-3</v>
      </c>
      <c r="K151" s="20">
        <f t="shared" si="22"/>
        <v>60.000000000002274</v>
      </c>
      <c r="L151" s="14">
        <f t="shared" si="23"/>
        <v>0.60000000000002274</v>
      </c>
      <c r="M151" s="12">
        <v>0.06</v>
      </c>
    </row>
    <row r="152" spans="1:16">
      <c r="A152" s="10" t="s">
        <v>233</v>
      </c>
      <c r="B152" s="11" t="s">
        <v>20</v>
      </c>
      <c r="C152" s="12">
        <v>0.01</v>
      </c>
      <c r="D152" s="11" t="s">
        <v>21</v>
      </c>
      <c r="E152" s="22">
        <v>102.736</v>
      </c>
      <c r="F152" s="22">
        <v>0</v>
      </c>
      <c r="G152" s="22">
        <v>0</v>
      </c>
      <c r="H152" s="10" t="s">
        <v>232</v>
      </c>
      <c r="I152" s="22">
        <v>102.634</v>
      </c>
      <c r="J152" s="19">
        <f t="shared" si="21"/>
        <v>0.10200000000000387</v>
      </c>
      <c r="K152" s="20">
        <f t="shared" si="22"/>
        <v>1020.0000000000387</v>
      </c>
      <c r="L152" s="14">
        <f t="shared" si="23"/>
        <v>10.200000000000387</v>
      </c>
      <c r="M152" s="12">
        <v>0.99</v>
      </c>
    </row>
    <row r="153" spans="1:16">
      <c r="A153" s="10" t="s">
        <v>234</v>
      </c>
      <c r="B153" s="11" t="s">
        <v>19</v>
      </c>
      <c r="C153" s="12">
        <v>0.01</v>
      </c>
      <c r="D153" s="11" t="s">
        <v>21</v>
      </c>
      <c r="E153" s="22">
        <v>102.589</v>
      </c>
      <c r="F153" s="22">
        <v>0</v>
      </c>
      <c r="G153" s="22">
        <v>0</v>
      </c>
      <c r="H153" s="10" t="s">
        <v>235</v>
      </c>
      <c r="I153" s="22">
        <v>102.596</v>
      </c>
      <c r="J153" s="19">
        <f t="shared" si="21"/>
        <v>7.0000000000050022E-3</v>
      </c>
      <c r="K153" s="20">
        <f t="shared" si="22"/>
        <v>70.000000000050022</v>
      </c>
      <c r="L153" s="14">
        <f t="shared" si="23"/>
        <v>0.70000000000050022</v>
      </c>
      <c r="M153" s="12">
        <v>7.0000000000000007E-2</v>
      </c>
    </row>
    <row r="154" spans="1:16">
      <c r="A154" s="10" t="s">
        <v>236</v>
      </c>
      <c r="B154" s="11" t="s">
        <v>19</v>
      </c>
      <c r="C154" s="12">
        <v>0.01</v>
      </c>
      <c r="D154" s="11" t="s">
        <v>21</v>
      </c>
      <c r="E154" s="22">
        <v>102.488</v>
      </c>
      <c r="F154" s="22">
        <v>0</v>
      </c>
      <c r="G154" s="22">
        <v>0</v>
      </c>
      <c r="H154" s="10" t="s">
        <v>235</v>
      </c>
      <c r="I154" s="22">
        <v>102.589</v>
      </c>
      <c r="J154" s="19">
        <f t="shared" si="21"/>
        <v>0.10099999999999909</v>
      </c>
      <c r="K154" s="20">
        <f t="shared" si="22"/>
        <v>1009.9999999999909</v>
      </c>
      <c r="L154" s="14">
        <f t="shared" si="23"/>
        <v>10.099999999999909</v>
      </c>
      <c r="M154" s="12">
        <v>0.98</v>
      </c>
    </row>
    <row r="155" spans="1:16">
      <c r="A155" s="10" t="s">
        <v>237</v>
      </c>
      <c r="B155" s="11" t="s">
        <v>20</v>
      </c>
      <c r="C155" s="12">
        <v>0.01</v>
      </c>
      <c r="D155" s="11" t="s">
        <v>21</v>
      </c>
      <c r="E155" s="22">
        <v>102.877</v>
      </c>
      <c r="F155" s="22">
        <v>103.678</v>
      </c>
      <c r="G155" s="22">
        <v>102.77800000000001</v>
      </c>
      <c r="H155" s="10" t="s">
        <v>238</v>
      </c>
      <c r="I155" s="22">
        <v>102.78400000000001</v>
      </c>
      <c r="J155" s="19">
        <f t="shared" si="21"/>
        <v>9.2999999999989313E-2</v>
      </c>
      <c r="K155" s="20">
        <f t="shared" si="22"/>
        <v>929.99999999989313</v>
      </c>
      <c r="L155" s="14">
        <f t="shared" si="23"/>
        <v>9.2999999999989313</v>
      </c>
      <c r="M155" s="12">
        <v>0.9</v>
      </c>
    </row>
    <row r="156" spans="1:16">
      <c r="A156" s="10" t="s">
        <v>239</v>
      </c>
      <c r="B156" s="11" t="s">
        <v>20</v>
      </c>
      <c r="C156" s="12">
        <v>0.01</v>
      </c>
      <c r="D156" s="11" t="s">
        <v>21</v>
      </c>
      <c r="E156" s="22">
        <v>102.929</v>
      </c>
      <c r="F156" s="22">
        <v>103.72799999999999</v>
      </c>
      <c r="G156" s="22">
        <v>102.828</v>
      </c>
      <c r="H156" s="10" t="s">
        <v>240</v>
      </c>
      <c r="I156" s="22">
        <v>102.828</v>
      </c>
      <c r="J156" s="19">
        <f t="shared" si="21"/>
        <v>0.10099999999999909</v>
      </c>
      <c r="K156" s="20">
        <f t="shared" si="22"/>
        <v>1009.9999999999909</v>
      </c>
      <c r="L156" s="14">
        <f t="shared" si="23"/>
        <v>10.099999999999909</v>
      </c>
      <c r="M156" s="12">
        <v>0.98</v>
      </c>
      <c r="N156" s="30" t="s">
        <v>66</v>
      </c>
      <c r="O156" s="31">
        <f>SUM(L145:L156)</f>
        <v>82.00000000000216</v>
      </c>
      <c r="P156" s="32">
        <f>SUM(M145:M156)</f>
        <v>7.98</v>
      </c>
    </row>
    <row r="157" spans="1:16">
      <c r="A157" s="10" t="s">
        <v>241</v>
      </c>
      <c r="B157" s="11" t="s">
        <v>19</v>
      </c>
      <c r="C157" s="12">
        <v>0.01</v>
      </c>
      <c r="D157" s="11" t="s">
        <v>21</v>
      </c>
      <c r="E157" s="22">
        <v>102.73</v>
      </c>
      <c r="F157" s="22">
        <v>101.92700000000001</v>
      </c>
      <c r="G157" s="22">
        <v>102.827</v>
      </c>
      <c r="H157" s="10" t="s">
        <v>242</v>
      </c>
      <c r="I157" s="22">
        <v>102.827</v>
      </c>
      <c r="J157" s="19">
        <f t="shared" ref="J157:J161" si="24">IF(B157="buy",I157-E157,E157-I157)</f>
        <v>9.6999999999994202E-2</v>
      </c>
      <c r="K157" s="20">
        <f t="shared" ref="K157:K161" si="25">IF(OR(D157="usdjpy",D157="gbpjpy",D157="cadjpy",D157="audjpy",D157="eurjpy"),J157*10000,J157*1000000)</f>
        <v>969.99999999994202</v>
      </c>
      <c r="L157" s="14">
        <f t="shared" ref="L157:L161" si="26">K157*C157</f>
        <v>9.6999999999994202</v>
      </c>
      <c r="M157" s="12">
        <v>0.94</v>
      </c>
      <c r="N157">
        <v>20131212</v>
      </c>
    </row>
    <row r="158" spans="1:16">
      <c r="A158" s="10" t="s">
        <v>243</v>
      </c>
      <c r="B158" s="11" t="s">
        <v>20</v>
      </c>
      <c r="C158" s="12">
        <v>0.01</v>
      </c>
      <c r="D158" s="11" t="s">
        <v>21</v>
      </c>
      <c r="E158" s="22">
        <v>102.735</v>
      </c>
      <c r="F158" s="22">
        <v>0</v>
      </c>
      <c r="G158" s="22">
        <v>0</v>
      </c>
      <c r="H158" s="10" t="s">
        <v>241</v>
      </c>
      <c r="I158" s="22">
        <v>102.729</v>
      </c>
      <c r="J158" s="19">
        <f t="shared" si="24"/>
        <v>6.0000000000002274E-3</v>
      </c>
      <c r="K158" s="20">
        <f t="shared" si="25"/>
        <v>60.000000000002274</v>
      </c>
      <c r="L158" s="14">
        <f t="shared" si="26"/>
        <v>0.60000000000002274</v>
      </c>
      <c r="M158" s="12">
        <v>0.06</v>
      </c>
    </row>
    <row r="159" spans="1:16">
      <c r="A159" s="10" t="s">
        <v>244</v>
      </c>
      <c r="B159" s="11" t="s">
        <v>20</v>
      </c>
      <c r="C159" s="12">
        <v>0.01</v>
      </c>
      <c r="D159" s="11" t="s">
        <v>21</v>
      </c>
      <c r="E159" s="22">
        <v>102.836</v>
      </c>
      <c r="F159" s="22">
        <v>0</v>
      </c>
      <c r="G159" s="22">
        <v>0</v>
      </c>
      <c r="H159" s="10" t="s">
        <v>245</v>
      </c>
      <c r="I159" s="22">
        <v>102.732</v>
      </c>
      <c r="J159" s="19">
        <f t="shared" si="24"/>
        <v>0.1039999999999992</v>
      </c>
      <c r="K159" s="20">
        <f t="shared" si="25"/>
        <v>1039.999999999992</v>
      </c>
      <c r="L159" s="14">
        <f t="shared" si="26"/>
        <v>10.39999999999992</v>
      </c>
      <c r="M159" s="12">
        <v>1.01</v>
      </c>
    </row>
    <row r="160" spans="1:16">
      <c r="A160" s="10" t="s">
        <v>246</v>
      </c>
      <c r="B160" s="11" t="s">
        <v>20</v>
      </c>
      <c r="C160" s="12">
        <v>0.01</v>
      </c>
      <c r="D160" s="11" t="s">
        <v>21</v>
      </c>
      <c r="E160" s="22">
        <v>102.6</v>
      </c>
      <c r="F160" s="22">
        <v>0</v>
      </c>
      <c r="G160" s="22">
        <v>0</v>
      </c>
      <c r="H160" s="10" t="s">
        <v>247</v>
      </c>
      <c r="I160" s="22">
        <v>102.60599999999999</v>
      </c>
      <c r="J160" s="19">
        <f t="shared" si="24"/>
        <v>-6.0000000000002274E-3</v>
      </c>
      <c r="K160" s="20">
        <f t="shared" si="25"/>
        <v>-60.000000000002274</v>
      </c>
      <c r="L160" s="14">
        <f t="shared" si="26"/>
        <v>-0.60000000000002274</v>
      </c>
      <c r="M160" s="12">
        <v>-0.06</v>
      </c>
    </row>
    <row r="161" spans="1:16">
      <c r="A161" s="10" t="s">
        <v>248</v>
      </c>
      <c r="B161" s="11" t="s">
        <v>20</v>
      </c>
      <c r="C161" s="12">
        <v>0.01</v>
      </c>
      <c r="D161" s="11" t="s">
        <v>21</v>
      </c>
      <c r="E161" s="22">
        <v>102.702</v>
      </c>
      <c r="F161" s="22">
        <v>0</v>
      </c>
      <c r="G161" s="22">
        <v>0</v>
      </c>
      <c r="H161" s="10" t="s">
        <v>247</v>
      </c>
      <c r="I161" s="22">
        <v>102.59699999999999</v>
      </c>
      <c r="J161" s="19">
        <f t="shared" si="24"/>
        <v>0.10500000000000398</v>
      </c>
      <c r="K161" s="20">
        <f t="shared" si="25"/>
        <v>1050.0000000000398</v>
      </c>
      <c r="L161" s="14">
        <f t="shared" si="26"/>
        <v>10.500000000000398</v>
      </c>
      <c r="M161" s="12">
        <v>1.02</v>
      </c>
      <c r="N161" s="30" t="s">
        <v>66</v>
      </c>
      <c r="O161" s="31">
        <f>SUM(L157:L161)</f>
        <v>30.599999999999739</v>
      </c>
      <c r="P161" s="32">
        <f>SUM(M157:M161)</f>
        <v>2.9699999999999998</v>
      </c>
    </row>
    <row r="162" spans="1:16">
      <c r="A162" s="10" t="s">
        <v>249</v>
      </c>
      <c r="B162" s="11" t="s">
        <v>19</v>
      </c>
      <c r="C162" s="12">
        <v>0.01</v>
      </c>
      <c r="D162" s="11" t="s">
        <v>21</v>
      </c>
      <c r="E162" s="22">
        <v>103.04900000000001</v>
      </c>
      <c r="F162" s="22">
        <v>102.248</v>
      </c>
      <c r="G162" s="22">
        <v>103.148</v>
      </c>
      <c r="H162" s="10" t="s">
        <v>250</v>
      </c>
      <c r="I162" s="22">
        <v>103.148</v>
      </c>
      <c r="J162" s="19">
        <f t="shared" ref="J162:J181" si="27">IF(B162="buy",I162-E162,E162-I162)</f>
        <v>9.8999999999989541E-2</v>
      </c>
      <c r="K162" s="20">
        <f t="shared" ref="K162:K181" si="28">IF(OR(D162="usdjpy",D162="gbpjpy",D162="cadjpy",D162="audjpy",D162="eurjpy"),J162*10000,J162*1000000)</f>
        <v>989.99999999989541</v>
      </c>
      <c r="L162" s="14">
        <f t="shared" ref="L162:L181" si="29">K162*C162</f>
        <v>9.8999999999989541</v>
      </c>
      <c r="M162" s="12">
        <v>0.96</v>
      </c>
      <c r="N162">
        <v>20131213</v>
      </c>
    </row>
    <row r="163" spans="1:16">
      <c r="A163" s="10" t="s">
        <v>251</v>
      </c>
      <c r="B163" s="11" t="s">
        <v>19</v>
      </c>
      <c r="C163" s="12">
        <v>0.01</v>
      </c>
      <c r="D163" s="11" t="s">
        <v>21</v>
      </c>
      <c r="E163" s="22">
        <v>103.114</v>
      </c>
      <c r="F163" s="22">
        <v>102.301</v>
      </c>
      <c r="G163" s="22">
        <v>103.20099999999999</v>
      </c>
      <c r="H163" s="10" t="s">
        <v>252</v>
      </c>
      <c r="I163" s="22">
        <v>103.20099999999999</v>
      </c>
      <c r="J163" s="19">
        <f t="shared" si="27"/>
        <v>8.6999999999989086E-2</v>
      </c>
      <c r="K163" s="20">
        <f t="shared" si="28"/>
        <v>869.99999999989086</v>
      </c>
      <c r="L163" s="14">
        <f t="shared" si="29"/>
        <v>8.6999999999989086</v>
      </c>
      <c r="M163" s="12">
        <v>0.84</v>
      </c>
    </row>
    <row r="164" spans="1:16">
      <c r="A164" s="10" t="s">
        <v>253</v>
      </c>
      <c r="B164" s="11" t="s">
        <v>19</v>
      </c>
      <c r="C164" s="12">
        <v>0.06</v>
      </c>
      <c r="D164" s="11" t="s">
        <v>21</v>
      </c>
      <c r="E164" s="22">
        <v>103.191</v>
      </c>
      <c r="F164" s="22">
        <v>0</v>
      </c>
      <c r="G164" s="22">
        <v>0</v>
      </c>
      <c r="H164" s="10" t="s">
        <v>254</v>
      </c>
      <c r="I164" s="22">
        <v>103.157</v>
      </c>
      <c r="J164" s="19">
        <f t="shared" si="27"/>
        <v>-3.4000000000006025E-2</v>
      </c>
      <c r="K164" s="20">
        <f t="shared" si="28"/>
        <v>-340.00000000006025</v>
      </c>
      <c r="L164" s="14">
        <f t="shared" si="29"/>
        <v>-20.400000000003615</v>
      </c>
      <c r="M164" s="12">
        <v>-1.98</v>
      </c>
    </row>
    <row r="165" spans="1:16">
      <c r="A165" s="10" t="s">
        <v>255</v>
      </c>
      <c r="B165" s="11" t="s">
        <v>19</v>
      </c>
      <c r="C165" s="12">
        <v>0.01</v>
      </c>
      <c r="D165" s="11" t="s">
        <v>21</v>
      </c>
      <c r="E165" s="22">
        <v>103.3</v>
      </c>
      <c r="F165" s="22">
        <v>0</v>
      </c>
      <c r="G165" s="22">
        <v>0</v>
      </c>
      <c r="H165" s="10" t="s">
        <v>254</v>
      </c>
      <c r="I165" s="22">
        <v>103.15600000000001</v>
      </c>
      <c r="J165" s="19">
        <f t="shared" si="27"/>
        <v>-0.14399999999999125</v>
      </c>
      <c r="K165" s="20">
        <f t="shared" si="28"/>
        <v>-1439.9999999999125</v>
      </c>
      <c r="L165" s="14">
        <f t="shared" si="29"/>
        <v>-14.399999999999125</v>
      </c>
      <c r="M165" s="12">
        <v>-1.4</v>
      </c>
    </row>
    <row r="166" spans="1:16">
      <c r="A166" s="10" t="s">
        <v>256</v>
      </c>
      <c r="B166" s="11" t="s">
        <v>19</v>
      </c>
      <c r="C166" s="12">
        <v>0.01</v>
      </c>
      <c r="D166" s="11" t="s">
        <v>21</v>
      </c>
      <c r="E166" s="22">
        <v>103.401</v>
      </c>
      <c r="F166" s="22">
        <v>0</v>
      </c>
      <c r="G166" s="22">
        <v>0</v>
      </c>
      <c r="H166" s="10" t="s">
        <v>254</v>
      </c>
      <c r="I166" s="22">
        <v>103.15300000000001</v>
      </c>
      <c r="J166" s="19">
        <f t="shared" si="27"/>
        <v>-0.24799999999999045</v>
      </c>
      <c r="K166" s="20">
        <f t="shared" si="28"/>
        <v>-2479.9999999999045</v>
      </c>
      <c r="L166" s="14">
        <f t="shared" si="29"/>
        <v>-24.799999999999045</v>
      </c>
      <c r="M166" s="12">
        <v>-2.4</v>
      </c>
    </row>
    <row r="167" spans="1:16">
      <c r="A167" s="10" t="s">
        <v>257</v>
      </c>
      <c r="B167" s="11" t="s">
        <v>19</v>
      </c>
      <c r="C167" s="12">
        <v>0.11</v>
      </c>
      <c r="D167" s="11" t="s">
        <v>21</v>
      </c>
      <c r="E167" s="22">
        <v>103.09099999999999</v>
      </c>
      <c r="F167" s="22">
        <v>0</v>
      </c>
      <c r="G167" s="22">
        <v>0</v>
      </c>
      <c r="H167" s="10" t="s">
        <v>254</v>
      </c>
      <c r="I167" s="22">
        <v>103.157</v>
      </c>
      <c r="J167" s="19">
        <f t="shared" si="27"/>
        <v>6.6000000000002501E-2</v>
      </c>
      <c r="K167" s="20">
        <f t="shared" si="28"/>
        <v>660.00000000002501</v>
      </c>
      <c r="L167" s="14">
        <f t="shared" si="29"/>
        <v>72.600000000002751</v>
      </c>
      <c r="M167" s="12">
        <v>7.04</v>
      </c>
    </row>
    <row r="168" spans="1:16">
      <c r="A168" s="10" t="s">
        <v>258</v>
      </c>
      <c r="B168" s="11" t="s">
        <v>19</v>
      </c>
      <c r="C168" s="12">
        <v>0.01</v>
      </c>
      <c r="D168" s="11" t="s">
        <v>21</v>
      </c>
      <c r="E168" s="22">
        <v>103.532</v>
      </c>
      <c r="F168" s="22">
        <v>102.727</v>
      </c>
      <c r="G168" s="22">
        <v>103.627</v>
      </c>
      <c r="H168" s="10" t="s">
        <v>259</v>
      </c>
      <c r="I168" s="22">
        <v>103.627</v>
      </c>
      <c r="J168" s="19">
        <f t="shared" si="27"/>
        <v>9.4999999999998863E-2</v>
      </c>
      <c r="K168" s="20">
        <f t="shared" si="28"/>
        <v>949.99999999998863</v>
      </c>
      <c r="L168" s="14">
        <f t="shared" si="29"/>
        <v>9.4999999999998863</v>
      </c>
      <c r="M168" s="12">
        <v>0.92</v>
      </c>
    </row>
    <row r="169" spans="1:16">
      <c r="A169" s="10" t="s">
        <v>260</v>
      </c>
      <c r="B169" s="11" t="s">
        <v>19</v>
      </c>
      <c r="C169" s="12">
        <v>0.01</v>
      </c>
      <c r="D169" s="11" t="s">
        <v>21</v>
      </c>
      <c r="E169" s="22">
        <v>103.59099999999999</v>
      </c>
      <c r="F169" s="22">
        <v>0</v>
      </c>
      <c r="G169" s="22">
        <v>0</v>
      </c>
      <c r="H169" s="10" t="s">
        <v>261</v>
      </c>
      <c r="I169" s="22">
        <v>103.58799999999999</v>
      </c>
      <c r="J169" s="19">
        <f t="shared" si="27"/>
        <v>-3.0000000000001137E-3</v>
      </c>
      <c r="K169" s="20">
        <f t="shared" si="28"/>
        <v>-30.000000000001137</v>
      </c>
      <c r="L169" s="14">
        <f t="shared" si="29"/>
        <v>-0.30000000000001137</v>
      </c>
      <c r="M169" s="12">
        <v>-0.03</v>
      </c>
    </row>
    <row r="170" spans="1:16">
      <c r="A170" s="10" t="s">
        <v>262</v>
      </c>
      <c r="B170" s="11" t="s">
        <v>19</v>
      </c>
      <c r="C170" s="12">
        <v>0.01</v>
      </c>
      <c r="D170" s="11" t="s">
        <v>21</v>
      </c>
      <c r="E170" s="22">
        <v>103.489</v>
      </c>
      <c r="F170" s="22">
        <v>0</v>
      </c>
      <c r="G170" s="22">
        <v>0</v>
      </c>
      <c r="H170" s="10" t="s">
        <v>261</v>
      </c>
      <c r="I170" s="22">
        <v>103.59</v>
      </c>
      <c r="J170" s="19">
        <f t="shared" si="27"/>
        <v>0.10099999999999909</v>
      </c>
      <c r="K170" s="20">
        <f t="shared" si="28"/>
        <v>1009.9999999999909</v>
      </c>
      <c r="L170" s="14">
        <f t="shared" si="29"/>
        <v>10.099999999999909</v>
      </c>
      <c r="M170" s="12">
        <v>0.97</v>
      </c>
    </row>
    <row r="171" spans="1:16">
      <c r="A171" s="10" t="s">
        <v>263</v>
      </c>
      <c r="B171" s="11" t="s">
        <v>19</v>
      </c>
      <c r="C171" s="12">
        <v>0.01</v>
      </c>
      <c r="D171" s="11" t="s">
        <v>21</v>
      </c>
      <c r="E171" s="22">
        <v>103.71599999999999</v>
      </c>
      <c r="F171" s="22">
        <v>0</v>
      </c>
      <c r="G171" s="22">
        <v>0</v>
      </c>
      <c r="H171" s="10" t="s">
        <v>264</v>
      </c>
      <c r="I171" s="22">
        <v>103.568</v>
      </c>
      <c r="J171" s="19">
        <f t="shared" si="27"/>
        <v>-0.14799999999999613</v>
      </c>
      <c r="K171" s="20">
        <f t="shared" si="28"/>
        <v>-1479.9999999999613</v>
      </c>
      <c r="L171" s="14">
        <f t="shared" si="29"/>
        <v>-14.799999999999613</v>
      </c>
      <c r="M171" s="12">
        <v>-1.43</v>
      </c>
    </row>
    <row r="172" spans="1:16">
      <c r="A172" s="10" t="s">
        <v>265</v>
      </c>
      <c r="B172" s="11" t="s">
        <v>19</v>
      </c>
      <c r="C172" s="12">
        <v>0.06</v>
      </c>
      <c r="D172" s="11" t="s">
        <v>21</v>
      </c>
      <c r="E172" s="22">
        <v>103.51300000000001</v>
      </c>
      <c r="F172" s="22">
        <v>0</v>
      </c>
      <c r="G172" s="22">
        <v>0</v>
      </c>
      <c r="H172" s="10" t="s">
        <v>264</v>
      </c>
      <c r="I172" s="22">
        <v>103.56399999999999</v>
      </c>
      <c r="J172" s="19">
        <f t="shared" si="27"/>
        <v>5.0999999999987722E-2</v>
      </c>
      <c r="K172" s="20">
        <f t="shared" si="28"/>
        <v>509.99999999987722</v>
      </c>
      <c r="L172" s="14">
        <f t="shared" si="29"/>
        <v>30.599999999992633</v>
      </c>
      <c r="M172" s="12">
        <v>2.95</v>
      </c>
    </row>
    <row r="173" spans="1:16">
      <c r="A173" s="10" t="s">
        <v>266</v>
      </c>
      <c r="B173" s="11" t="s">
        <v>19</v>
      </c>
      <c r="C173" s="12">
        <v>0.01</v>
      </c>
      <c r="D173" s="11" t="s">
        <v>21</v>
      </c>
      <c r="E173" s="22">
        <v>103.61499999999999</v>
      </c>
      <c r="F173" s="22">
        <v>0</v>
      </c>
      <c r="G173" s="22">
        <v>0</v>
      </c>
      <c r="H173" s="10" t="s">
        <v>264</v>
      </c>
      <c r="I173" s="22">
        <v>103.568</v>
      </c>
      <c r="J173" s="19">
        <f t="shared" si="27"/>
        <v>-4.6999999999997044E-2</v>
      </c>
      <c r="K173" s="20">
        <f t="shared" si="28"/>
        <v>-469.99999999997044</v>
      </c>
      <c r="L173" s="14">
        <f t="shared" si="29"/>
        <v>-4.6999999999997044</v>
      </c>
      <c r="M173" s="12">
        <v>-0.45</v>
      </c>
    </row>
    <row r="174" spans="1:16">
      <c r="A174" s="10" t="s">
        <v>267</v>
      </c>
      <c r="B174" s="11" t="s">
        <v>20</v>
      </c>
      <c r="C174" s="12">
        <v>0.01</v>
      </c>
      <c r="D174" s="11" t="s">
        <v>21</v>
      </c>
      <c r="E174" s="22">
        <v>103.753</v>
      </c>
      <c r="F174" s="22">
        <v>0</v>
      </c>
      <c r="G174" s="22">
        <v>0</v>
      </c>
      <c r="H174" s="10" t="s">
        <v>268</v>
      </c>
      <c r="I174" s="22">
        <v>103.749</v>
      </c>
      <c r="J174" s="19">
        <f t="shared" si="27"/>
        <v>4.0000000000048885E-3</v>
      </c>
      <c r="K174" s="20">
        <f t="shared" si="28"/>
        <v>40.000000000048885</v>
      </c>
      <c r="L174" s="14">
        <f t="shared" si="29"/>
        <v>0.40000000000048885</v>
      </c>
      <c r="M174" s="12">
        <v>0.04</v>
      </c>
    </row>
    <row r="175" spans="1:16">
      <c r="A175" s="10" t="s">
        <v>269</v>
      </c>
      <c r="B175" s="11" t="s">
        <v>20</v>
      </c>
      <c r="C175" s="12">
        <v>0.01</v>
      </c>
      <c r="D175" s="11" t="s">
        <v>21</v>
      </c>
      <c r="E175" s="22">
        <v>103.854</v>
      </c>
      <c r="F175" s="22">
        <v>0</v>
      </c>
      <c r="G175" s="22">
        <v>0</v>
      </c>
      <c r="H175" s="10" t="s">
        <v>270</v>
      </c>
      <c r="I175" s="22">
        <v>103.75</v>
      </c>
      <c r="J175" s="19">
        <f t="shared" si="27"/>
        <v>0.1039999999999992</v>
      </c>
      <c r="K175" s="20">
        <f t="shared" si="28"/>
        <v>1039.999999999992</v>
      </c>
      <c r="L175" s="14">
        <f t="shared" si="29"/>
        <v>10.39999999999992</v>
      </c>
      <c r="M175" s="12">
        <v>1</v>
      </c>
    </row>
    <row r="176" spans="1:16">
      <c r="A176" s="10" t="s">
        <v>271</v>
      </c>
      <c r="B176" s="11" t="s">
        <v>20</v>
      </c>
      <c r="C176" s="12">
        <v>0.01</v>
      </c>
      <c r="D176" s="11" t="s">
        <v>21</v>
      </c>
      <c r="E176" s="22">
        <v>103.892</v>
      </c>
      <c r="F176" s="22">
        <v>104.693</v>
      </c>
      <c r="G176" s="22">
        <v>103.79300000000001</v>
      </c>
      <c r="H176" s="10" t="s">
        <v>272</v>
      </c>
      <c r="I176" s="22">
        <v>103.79300000000001</v>
      </c>
      <c r="J176" s="19">
        <f t="shared" si="27"/>
        <v>9.8999999999989541E-2</v>
      </c>
      <c r="K176" s="20">
        <f t="shared" si="28"/>
        <v>989.99999999989541</v>
      </c>
      <c r="L176" s="14">
        <f t="shared" si="29"/>
        <v>9.8999999999989541</v>
      </c>
      <c r="M176" s="12">
        <v>0.95</v>
      </c>
    </row>
    <row r="177" spans="1:16">
      <c r="A177" s="10" t="s">
        <v>273</v>
      </c>
      <c r="B177" s="11" t="s">
        <v>20</v>
      </c>
      <c r="C177" s="12">
        <v>0.06</v>
      </c>
      <c r="D177" s="11" t="s">
        <v>21</v>
      </c>
      <c r="E177" s="22">
        <v>103.366</v>
      </c>
      <c r="F177" s="22">
        <v>0</v>
      </c>
      <c r="G177" s="22">
        <v>0</v>
      </c>
      <c r="H177" s="10" t="s">
        <v>274</v>
      </c>
      <c r="I177" s="22">
        <v>103.479</v>
      </c>
      <c r="J177" s="19">
        <f t="shared" si="27"/>
        <v>-0.11299999999999955</v>
      </c>
      <c r="K177" s="20">
        <f t="shared" si="28"/>
        <v>-1129.9999999999955</v>
      </c>
      <c r="L177" s="14">
        <f t="shared" si="29"/>
        <v>-67.799999999999727</v>
      </c>
      <c r="M177" s="12">
        <v>-6.55</v>
      </c>
    </row>
    <row r="178" spans="1:16">
      <c r="A178" s="10" t="s">
        <v>275</v>
      </c>
      <c r="B178" s="11" t="s">
        <v>20</v>
      </c>
      <c r="C178" s="12">
        <v>0.01</v>
      </c>
      <c r="D178" s="11" t="s">
        <v>21</v>
      </c>
      <c r="E178" s="22">
        <v>103.265</v>
      </c>
      <c r="F178" s="22">
        <v>0</v>
      </c>
      <c r="G178" s="22">
        <v>0</v>
      </c>
      <c r="H178" s="10" t="s">
        <v>274</v>
      </c>
      <c r="I178" s="22">
        <v>103.479</v>
      </c>
      <c r="J178" s="19">
        <f t="shared" si="27"/>
        <v>-0.21399999999999864</v>
      </c>
      <c r="K178" s="20">
        <f t="shared" si="28"/>
        <v>-2139.9999999999864</v>
      </c>
      <c r="L178" s="14">
        <f t="shared" si="29"/>
        <v>-21.399999999999864</v>
      </c>
      <c r="M178" s="12">
        <v>-2.0699999999999998</v>
      </c>
    </row>
    <row r="179" spans="1:16">
      <c r="A179" s="10" t="s">
        <v>276</v>
      </c>
      <c r="B179" s="11" t="s">
        <v>20</v>
      </c>
      <c r="C179" s="12">
        <v>0.01</v>
      </c>
      <c r="D179" s="11" t="s">
        <v>21</v>
      </c>
      <c r="E179" s="22">
        <v>103.151</v>
      </c>
      <c r="F179" s="22">
        <v>0</v>
      </c>
      <c r="G179" s="22">
        <v>0</v>
      </c>
      <c r="H179" s="10" t="s">
        <v>274</v>
      </c>
      <c r="I179" s="22">
        <v>103.479</v>
      </c>
      <c r="J179" s="19">
        <f t="shared" si="27"/>
        <v>-0.32800000000000296</v>
      </c>
      <c r="K179" s="20">
        <f t="shared" si="28"/>
        <v>-3280.0000000000296</v>
      </c>
      <c r="L179" s="14">
        <f t="shared" si="29"/>
        <v>-32.800000000000296</v>
      </c>
      <c r="M179" s="12">
        <v>-3.17</v>
      </c>
    </row>
    <row r="180" spans="1:16">
      <c r="A180" s="10" t="s">
        <v>277</v>
      </c>
      <c r="B180" s="11" t="s">
        <v>20</v>
      </c>
      <c r="C180" s="12">
        <v>0.11</v>
      </c>
      <c r="D180" s="11" t="s">
        <v>21</v>
      </c>
      <c r="E180" s="22">
        <v>103.471</v>
      </c>
      <c r="F180" s="22">
        <v>0</v>
      </c>
      <c r="G180" s="22">
        <v>0</v>
      </c>
      <c r="H180" s="10" t="s">
        <v>274</v>
      </c>
      <c r="I180" s="22">
        <v>103.48</v>
      </c>
      <c r="J180" s="19">
        <f t="shared" si="27"/>
        <v>-9.0000000000003411E-3</v>
      </c>
      <c r="K180" s="20">
        <f t="shared" si="28"/>
        <v>-90.000000000003411</v>
      </c>
      <c r="L180" s="14">
        <f t="shared" si="29"/>
        <v>-9.9000000000003752</v>
      </c>
      <c r="M180" s="12">
        <v>-0.96</v>
      </c>
    </row>
    <row r="181" spans="1:16">
      <c r="A181" s="10" t="s">
        <v>278</v>
      </c>
      <c r="B181" s="11" t="s">
        <v>20</v>
      </c>
      <c r="C181" s="12">
        <v>0.16</v>
      </c>
      <c r="D181" s="11" t="s">
        <v>21</v>
      </c>
      <c r="E181" s="22">
        <v>103.57299999999999</v>
      </c>
      <c r="F181" s="22">
        <v>0</v>
      </c>
      <c r="G181" s="22">
        <v>0</v>
      </c>
      <c r="H181" s="10" t="s">
        <v>274</v>
      </c>
      <c r="I181" s="22">
        <v>103.47499999999999</v>
      </c>
      <c r="J181" s="19">
        <f t="shared" si="27"/>
        <v>9.7999999999998977E-2</v>
      </c>
      <c r="K181" s="20">
        <f t="shared" si="28"/>
        <v>979.99999999998977</v>
      </c>
      <c r="L181" s="14">
        <f t="shared" si="29"/>
        <v>156.79999999999836</v>
      </c>
      <c r="M181" s="12">
        <v>15.15</v>
      </c>
      <c r="N181" s="30" t="s">
        <v>66</v>
      </c>
      <c r="O181" s="31">
        <f>SUM(L162:L181)</f>
        <v>107.59999999998939</v>
      </c>
      <c r="P181" s="32">
        <f>SUM(M162:M181)</f>
        <v>10.38</v>
      </c>
    </row>
    <row r="182" spans="1:16">
      <c r="A182" s="10" t="s">
        <v>279</v>
      </c>
      <c r="B182" s="11" t="s">
        <v>19</v>
      </c>
      <c r="C182" s="12">
        <v>0.01</v>
      </c>
      <c r="D182" s="11" t="s">
        <v>21</v>
      </c>
      <c r="E182" s="22">
        <v>102.962</v>
      </c>
      <c r="F182" s="22">
        <v>0</v>
      </c>
      <c r="G182" s="22">
        <v>0</v>
      </c>
      <c r="H182" s="10" t="s">
        <v>280</v>
      </c>
      <c r="I182" s="22">
        <v>102.968</v>
      </c>
      <c r="J182" s="19">
        <f t="shared" ref="J182:J198" si="30">IF(B182="buy",I182-E182,E182-I182)</f>
        <v>6.0000000000002274E-3</v>
      </c>
      <c r="K182" s="20">
        <f t="shared" ref="K182:K198" si="31">IF(OR(D182="usdjpy",D182="gbpjpy",D182="cadjpy",D182="audjpy",D182="eurjpy"),J182*10000,J182*1000000)</f>
        <v>60.000000000002274</v>
      </c>
      <c r="L182" s="14">
        <f t="shared" ref="L182:L198" si="32">K182*C182</f>
        <v>0.60000000000002274</v>
      </c>
      <c r="M182" s="12">
        <v>0.06</v>
      </c>
      <c r="N182">
        <v>20131216</v>
      </c>
    </row>
    <row r="183" spans="1:16">
      <c r="A183" s="10" t="s">
        <v>281</v>
      </c>
      <c r="B183" s="11" t="s">
        <v>19</v>
      </c>
      <c r="C183" s="12">
        <v>0.01</v>
      </c>
      <c r="D183" s="11" t="s">
        <v>21</v>
      </c>
      <c r="E183" s="22">
        <v>102.861</v>
      </c>
      <c r="F183" s="22">
        <v>0</v>
      </c>
      <c r="G183" s="22">
        <v>0</v>
      </c>
      <c r="H183" s="10" t="s">
        <v>280</v>
      </c>
      <c r="I183" s="22">
        <v>102.968</v>
      </c>
      <c r="J183" s="19">
        <f t="shared" si="30"/>
        <v>0.10699999999999932</v>
      </c>
      <c r="K183" s="20">
        <f t="shared" si="31"/>
        <v>1069.9999999999932</v>
      </c>
      <c r="L183" s="14">
        <f t="shared" si="32"/>
        <v>10.699999999999932</v>
      </c>
      <c r="M183" s="12">
        <v>1.04</v>
      </c>
    </row>
    <row r="184" spans="1:16">
      <c r="A184" s="10" t="s">
        <v>282</v>
      </c>
      <c r="B184" s="11" t="s">
        <v>20</v>
      </c>
      <c r="C184" s="12">
        <v>0.01</v>
      </c>
      <c r="D184" s="11" t="s">
        <v>21</v>
      </c>
      <c r="E184" s="22">
        <v>103.059</v>
      </c>
      <c r="F184" s="22">
        <v>103.85899999999999</v>
      </c>
      <c r="G184" s="22">
        <v>102.959</v>
      </c>
      <c r="H184" s="10" t="s">
        <v>283</v>
      </c>
      <c r="I184" s="22">
        <v>102.959</v>
      </c>
      <c r="J184" s="19">
        <f t="shared" si="30"/>
        <v>9.9999999999994316E-2</v>
      </c>
      <c r="K184" s="20">
        <f t="shared" si="31"/>
        <v>999.99999999994316</v>
      </c>
      <c r="L184" s="14">
        <f t="shared" si="32"/>
        <v>9.9999999999994316</v>
      </c>
      <c r="M184" s="12">
        <v>0.97</v>
      </c>
    </row>
    <row r="185" spans="1:16">
      <c r="A185" s="10" t="s">
        <v>284</v>
      </c>
      <c r="B185" s="11" t="s">
        <v>20</v>
      </c>
      <c r="C185" s="12">
        <v>0.01</v>
      </c>
      <c r="D185" s="11" t="s">
        <v>21</v>
      </c>
      <c r="E185" s="22">
        <v>102.998</v>
      </c>
      <c r="F185" s="22">
        <v>0</v>
      </c>
      <c r="G185" s="22">
        <v>0</v>
      </c>
      <c r="H185" s="10" t="s">
        <v>285</v>
      </c>
      <c r="I185" s="22">
        <v>103.054</v>
      </c>
      <c r="J185" s="19">
        <f t="shared" si="30"/>
        <v>-5.5999999999997385E-2</v>
      </c>
      <c r="K185" s="20">
        <f t="shared" si="31"/>
        <v>-559.99999999997385</v>
      </c>
      <c r="L185" s="14">
        <f t="shared" si="32"/>
        <v>-5.5999999999997385</v>
      </c>
      <c r="M185" s="12">
        <v>-0.54</v>
      </c>
    </row>
    <row r="186" spans="1:16">
      <c r="A186" s="10" t="s">
        <v>286</v>
      </c>
      <c r="B186" s="11" t="s">
        <v>20</v>
      </c>
      <c r="C186" s="12">
        <v>0.01</v>
      </c>
      <c r="D186" s="11" t="s">
        <v>21</v>
      </c>
      <c r="E186" s="22">
        <v>102.89700000000001</v>
      </c>
      <c r="F186" s="22">
        <v>0</v>
      </c>
      <c r="G186" s="22">
        <v>0</v>
      </c>
      <c r="H186" s="10" t="s">
        <v>285</v>
      </c>
      <c r="I186" s="22">
        <v>103.056</v>
      </c>
      <c r="J186" s="19">
        <f t="shared" si="30"/>
        <v>-0.15899999999999181</v>
      </c>
      <c r="K186" s="20">
        <f t="shared" si="31"/>
        <v>-1589.9999999999181</v>
      </c>
      <c r="L186" s="14">
        <f t="shared" si="32"/>
        <v>-15.899999999999181</v>
      </c>
      <c r="M186" s="12">
        <v>-1.54</v>
      </c>
    </row>
    <row r="187" spans="1:16">
      <c r="A187" s="10" t="s">
        <v>287</v>
      </c>
      <c r="B187" s="11" t="s">
        <v>20</v>
      </c>
      <c r="C187" s="12">
        <v>0.06</v>
      </c>
      <c r="D187" s="11" t="s">
        <v>21</v>
      </c>
      <c r="E187" s="22">
        <v>103.1</v>
      </c>
      <c r="F187" s="22">
        <v>0</v>
      </c>
      <c r="G187" s="22">
        <v>0</v>
      </c>
      <c r="H187" s="10" t="s">
        <v>285</v>
      </c>
      <c r="I187" s="22">
        <v>103.047</v>
      </c>
      <c r="J187" s="19">
        <f t="shared" si="30"/>
        <v>5.2999999999997272E-2</v>
      </c>
      <c r="K187" s="20">
        <f t="shared" si="31"/>
        <v>529.99999999997272</v>
      </c>
      <c r="L187" s="14">
        <f t="shared" si="32"/>
        <v>31.799999999998363</v>
      </c>
      <c r="M187" s="12">
        <v>3.09</v>
      </c>
    </row>
    <row r="188" spans="1:16">
      <c r="A188" s="10" t="s">
        <v>288</v>
      </c>
      <c r="B188" s="11" t="s">
        <v>19</v>
      </c>
      <c r="C188" s="12">
        <v>0.01</v>
      </c>
      <c r="D188" s="11" t="s">
        <v>21</v>
      </c>
      <c r="E188" s="22">
        <v>102.745</v>
      </c>
      <c r="F188" s="22">
        <v>101.94499999999999</v>
      </c>
      <c r="G188" s="22">
        <v>102.845</v>
      </c>
      <c r="H188" s="10" t="s">
        <v>289</v>
      </c>
      <c r="I188" s="22">
        <v>102.845</v>
      </c>
      <c r="J188" s="19">
        <f t="shared" si="30"/>
        <v>9.9999999999994316E-2</v>
      </c>
      <c r="K188" s="20">
        <f t="shared" si="31"/>
        <v>999.99999999994316</v>
      </c>
      <c r="L188" s="14">
        <f t="shared" si="32"/>
        <v>9.9999999999994316</v>
      </c>
      <c r="M188" s="12">
        <v>0.97</v>
      </c>
    </row>
    <row r="189" spans="1:16">
      <c r="A189" s="10" t="s">
        <v>290</v>
      </c>
      <c r="B189" s="11" t="s">
        <v>19</v>
      </c>
      <c r="C189" s="12">
        <v>0.01</v>
      </c>
      <c r="D189" s="11" t="s">
        <v>21</v>
      </c>
      <c r="E189" s="22">
        <v>102.738</v>
      </c>
      <c r="F189" s="22">
        <v>101.938</v>
      </c>
      <c r="G189" s="22">
        <v>102.83799999999999</v>
      </c>
      <c r="H189" s="10" t="s">
        <v>291</v>
      </c>
      <c r="I189" s="22">
        <v>102.83799999999999</v>
      </c>
      <c r="J189" s="19">
        <f t="shared" si="30"/>
        <v>9.9999999999994316E-2</v>
      </c>
      <c r="K189" s="20">
        <f t="shared" si="31"/>
        <v>999.99999999994316</v>
      </c>
      <c r="L189" s="14">
        <f t="shared" si="32"/>
        <v>9.9999999999994316</v>
      </c>
      <c r="M189" s="12">
        <v>0.97</v>
      </c>
    </row>
    <row r="190" spans="1:16">
      <c r="A190" s="10" t="s">
        <v>292</v>
      </c>
      <c r="B190" s="11" t="s">
        <v>19</v>
      </c>
      <c r="C190" s="12">
        <v>0.01</v>
      </c>
      <c r="D190" s="11" t="s">
        <v>21</v>
      </c>
      <c r="E190" s="22">
        <v>103.113</v>
      </c>
      <c r="F190" s="22">
        <v>0</v>
      </c>
      <c r="G190" s="22">
        <v>0</v>
      </c>
      <c r="H190" s="10" t="s">
        <v>293</v>
      </c>
      <c r="I190" s="22">
        <v>102.807</v>
      </c>
      <c r="J190" s="19">
        <f t="shared" si="30"/>
        <v>-0.30599999999999739</v>
      </c>
      <c r="K190" s="20">
        <f t="shared" si="31"/>
        <v>-3059.9999999999736</v>
      </c>
      <c r="L190" s="14">
        <f t="shared" si="32"/>
        <v>-30.599999999999739</v>
      </c>
      <c r="M190" s="12">
        <v>-2.98</v>
      </c>
    </row>
    <row r="191" spans="1:16">
      <c r="A191" s="10" t="s">
        <v>294</v>
      </c>
      <c r="B191" s="11" t="s">
        <v>19</v>
      </c>
      <c r="C191" s="12">
        <v>0.11</v>
      </c>
      <c r="D191" s="11" t="s">
        <v>21</v>
      </c>
      <c r="E191" s="22">
        <v>102.809</v>
      </c>
      <c r="F191" s="22">
        <v>0</v>
      </c>
      <c r="G191" s="22">
        <v>0</v>
      </c>
      <c r="H191" s="10" t="s">
        <v>293</v>
      </c>
      <c r="I191" s="22">
        <v>102.806</v>
      </c>
      <c r="J191" s="19">
        <f t="shared" si="30"/>
        <v>-3.0000000000001137E-3</v>
      </c>
      <c r="K191" s="20">
        <f t="shared" si="31"/>
        <v>-30.000000000001137</v>
      </c>
      <c r="L191" s="14">
        <f t="shared" si="32"/>
        <v>-3.3000000000001251</v>
      </c>
      <c r="M191" s="12">
        <v>-0.32</v>
      </c>
    </row>
    <row r="192" spans="1:16">
      <c r="A192" s="10" t="s">
        <v>295</v>
      </c>
      <c r="B192" s="11" t="s">
        <v>19</v>
      </c>
      <c r="C192" s="12">
        <v>0.06</v>
      </c>
      <c r="D192" s="11" t="s">
        <v>21</v>
      </c>
      <c r="E192" s="22">
        <v>102.91</v>
      </c>
      <c r="F192" s="22">
        <v>0</v>
      </c>
      <c r="G192" s="22">
        <v>0</v>
      </c>
      <c r="H192" s="10" t="s">
        <v>293</v>
      </c>
      <c r="I192" s="22">
        <v>102.807</v>
      </c>
      <c r="J192" s="19">
        <f t="shared" si="30"/>
        <v>-0.10299999999999443</v>
      </c>
      <c r="K192" s="20">
        <f t="shared" si="31"/>
        <v>-1029.9999999999443</v>
      </c>
      <c r="L192" s="14">
        <f t="shared" si="32"/>
        <v>-61.799999999996658</v>
      </c>
      <c r="M192" s="12">
        <v>-6.01</v>
      </c>
    </row>
    <row r="193" spans="1:16">
      <c r="A193" s="10" t="s">
        <v>296</v>
      </c>
      <c r="B193" s="11" t="s">
        <v>19</v>
      </c>
      <c r="C193" s="12">
        <v>0.01</v>
      </c>
      <c r="D193" s="11" t="s">
        <v>21</v>
      </c>
      <c r="E193" s="22">
        <v>103.01</v>
      </c>
      <c r="F193" s="22">
        <v>0</v>
      </c>
      <c r="G193" s="22">
        <v>0</v>
      </c>
      <c r="H193" s="10" t="s">
        <v>293</v>
      </c>
      <c r="I193" s="22">
        <v>102.807</v>
      </c>
      <c r="J193" s="19">
        <f t="shared" si="30"/>
        <v>-0.20300000000000296</v>
      </c>
      <c r="K193" s="20">
        <f t="shared" si="31"/>
        <v>-2030.0000000000296</v>
      </c>
      <c r="L193" s="14">
        <f t="shared" si="32"/>
        <v>-20.300000000000296</v>
      </c>
      <c r="M193" s="12">
        <v>-1.97</v>
      </c>
    </row>
    <row r="194" spans="1:16">
      <c r="A194" s="10" t="s">
        <v>297</v>
      </c>
      <c r="B194" s="11" t="s">
        <v>19</v>
      </c>
      <c r="C194" s="12">
        <v>0.16</v>
      </c>
      <c r="D194" s="11" t="s">
        <v>21</v>
      </c>
      <c r="E194" s="22">
        <v>102.705</v>
      </c>
      <c r="F194" s="22">
        <v>0</v>
      </c>
      <c r="G194" s="22">
        <v>0</v>
      </c>
      <c r="H194" s="10" t="s">
        <v>293</v>
      </c>
      <c r="I194" s="22">
        <v>102.8</v>
      </c>
      <c r="J194" s="19">
        <f t="shared" si="30"/>
        <v>9.4999999999998863E-2</v>
      </c>
      <c r="K194" s="20">
        <f t="shared" si="31"/>
        <v>949.99999999998863</v>
      </c>
      <c r="L194" s="14">
        <f t="shared" si="32"/>
        <v>151.99999999999818</v>
      </c>
      <c r="M194" s="12">
        <v>14.79</v>
      </c>
    </row>
    <row r="195" spans="1:16">
      <c r="A195" s="10" t="s">
        <v>298</v>
      </c>
      <c r="B195" s="11" t="s">
        <v>19</v>
      </c>
      <c r="C195" s="12">
        <v>0.01</v>
      </c>
      <c r="D195" s="11" t="s">
        <v>21</v>
      </c>
      <c r="E195" s="22">
        <v>102.845</v>
      </c>
      <c r="F195" s="22">
        <v>0</v>
      </c>
      <c r="G195" s="22">
        <v>0</v>
      </c>
      <c r="H195" s="10" t="s">
        <v>299</v>
      </c>
      <c r="I195" s="22">
        <v>102.797</v>
      </c>
      <c r="J195" s="19">
        <f t="shared" si="30"/>
        <v>-4.8000000000001819E-2</v>
      </c>
      <c r="K195" s="20">
        <f t="shared" si="31"/>
        <v>-480.00000000001819</v>
      </c>
      <c r="L195" s="14">
        <f t="shared" si="32"/>
        <v>-4.8000000000001819</v>
      </c>
      <c r="M195" s="12">
        <v>-0.47</v>
      </c>
    </row>
    <row r="196" spans="1:16">
      <c r="A196" s="10" t="s">
        <v>300</v>
      </c>
      <c r="B196" s="11" t="s">
        <v>19</v>
      </c>
      <c r="C196" s="12">
        <v>0.01</v>
      </c>
      <c r="D196" s="11" t="s">
        <v>21</v>
      </c>
      <c r="E196" s="22">
        <v>102.946</v>
      </c>
      <c r="F196" s="22">
        <v>0</v>
      </c>
      <c r="G196" s="22">
        <v>0</v>
      </c>
      <c r="H196" s="10" t="s">
        <v>299</v>
      </c>
      <c r="I196" s="22">
        <v>102.797</v>
      </c>
      <c r="J196" s="19">
        <f t="shared" si="30"/>
        <v>-0.14900000000000091</v>
      </c>
      <c r="K196" s="20">
        <f t="shared" si="31"/>
        <v>-1490.0000000000091</v>
      </c>
      <c r="L196" s="14">
        <f t="shared" si="32"/>
        <v>-14.900000000000091</v>
      </c>
      <c r="M196" s="12">
        <v>-1.45</v>
      </c>
    </row>
    <row r="197" spans="1:16">
      <c r="A197" s="10" t="s">
        <v>301</v>
      </c>
      <c r="B197" s="11" t="s">
        <v>19</v>
      </c>
      <c r="C197" s="12">
        <v>0.06</v>
      </c>
      <c r="D197" s="11" t="s">
        <v>21</v>
      </c>
      <c r="E197" s="22">
        <v>102.74299999999999</v>
      </c>
      <c r="F197" s="22">
        <v>0</v>
      </c>
      <c r="G197" s="22">
        <v>0</v>
      </c>
      <c r="H197" s="10" t="s">
        <v>299</v>
      </c>
      <c r="I197" s="22">
        <v>102.795</v>
      </c>
      <c r="J197" s="19">
        <f t="shared" si="30"/>
        <v>5.2000000000006708E-2</v>
      </c>
      <c r="K197" s="20">
        <f t="shared" si="31"/>
        <v>520.00000000006708</v>
      </c>
      <c r="L197" s="14">
        <f t="shared" si="32"/>
        <v>31.200000000004025</v>
      </c>
      <c r="M197" s="12">
        <v>3.04</v>
      </c>
    </row>
    <row r="198" spans="1:16">
      <c r="A198" s="10" t="s">
        <v>302</v>
      </c>
      <c r="B198" s="11" t="s">
        <v>20</v>
      </c>
      <c r="C198" s="12">
        <v>0.01</v>
      </c>
      <c r="D198" s="11" t="s">
        <v>21</v>
      </c>
      <c r="E198" s="22">
        <v>103.267</v>
      </c>
      <c r="F198" s="22">
        <v>104.062</v>
      </c>
      <c r="G198" s="22">
        <v>103.16200000000001</v>
      </c>
      <c r="H198" s="10" t="s">
        <v>303</v>
      </c>
      <c r="I198" s="22">
        <v>103.16200000000001</v>
      </c>
      <c r="J198" s="19">
        <f t="shared" si="30"/>
        <v>0.10499999999998977</v>
      </c>
      <c r="K198" s="20">
        <f t="shared" si="31"/>
        <v>1049.9999999998977</v>
      </c>
      <c r="L198" s="14">
        <f t="shared" si="32"/>
        <v>10.499999999998977</v>
      </c>
      <c r="M198" s="12">
        <v>1.02</v>
      </c>
      <c r="N198" s="30" t="s">
        <v>66</v>
      </c>
      <c r="O198" s="31">
        <f>SUM(L182:L198)</f>
        <v>109.60000000000178</v>
      </c>
      <c r="P198" s="32">
        <f>SUM(M182:M198)</f>
        <v>10.669999999999998</v>
      </c>
    </row>
    <row r="199" spans="1:16">
      <c r="A199" s="10" t="s">
        <v>304</v>
      </c>
      <c r="B199" s="11" t="s">
        <v>19</v>
      </c>
      <c r="C199" s="12">
        <v>0.01</v>
      </c>
      <c r="D199" s="11" t="s">
        <v>21</v>
      </c>
      <c r="E199" s="22">
        <v>102.616</v>
      </c>
      <c r="F199" s="22">
        <v>0</v>
      </c>
      <c r="G199" s="22">
        <v>0</v>
      </c>
      <c r="H199" s="10" t="s">
        <v>305</v>
      </c>
      <c r="I199" s="22">
        <v>102.61499999999999</v>
      </c>
      <c r="J199" s="19">
        <f t="shared" ref="J199:J205" si="33">IF(B199="buy",I199-E199,E199-I199)</f>
        <v>-1.0000000000047748E-3</v>
      </c>
      <c r="K199" s="20">
        <f t="shared" ref="K199:K205" si="34">IF(OR(D199="usdjpy",D199="gbpjpy",D199="cadjpy",D199="audjpy",D199="eurjpy"),J199*10000,J199*1000000)</f>
        <v>-10.000000000047748</v>
      </c>
      <c r="L199" s="14">
        <f t="shared" ref="L199:L205" si="35">K199*C199</f>
        <v>-0.10000000000047748</v>
      </c>
      <c r="M199" s="12">
        <v>-0.01</v>
      </c>
      <c r="N199">
        <v>20131217</v>
      </c>
    </row>
    <row r="200" spans="1:16">
      <c r="A200" s="10" t="s">
        <v>306</v>
      </c>
      <c r="B200" s="11" t="s">
        <v>19</v>
      </c>
      <c r="C200" s="12">
        <v>0.01</v>
      </c>
      <c r="D200" s="11" t="s">
        <v>21</v>
      </c>
      <c r="E200" s="22">
        <v>102.515</v>
      </c>
      <c r="F200" s="22">
        <v>0</v>
      </c>
      <c r="G200" s="22">
        <v>0</v>
      </c>
      <c r="H200" s="10" t="s">
        <v>305</v>
      </c>
      <c r="I200" s="22">
        <v>102.616</v>
      </c>
      <c r="J200" s="19">
        <f t="shared" si="33"/>
        <v>0.10099999999999909</v>
      </c>
      <c r="K200" s="20">
        <f t="shared" si="34"/>
        <v>1009.9999999999909</v>
      </c>
      <c r="L200" s="14">
        <f t="shared" si="35"/>
        <v>10.099999999999909</v>
      </c>
      <c r="M200" s="12">
        <v>0.98</v>
      </c>
    </row>
    <row r="201" spans="1:16">
      <c r="A201" s="10" t="s">
        <v>307</v>
      </c>
      <c r="B201" s="11" t="s">
        <v>19</v>
      </c>
      <c r="C201" s="12">
        <v>0.01</v>
      </c>
      <c r="D201" s="11" t="s">
        <v>21</v>
      </c>
      <c r="E201" s="22">
        <v>102.846</v>
      </c>
      <c r="F201" s="22">
        <v>0</v>
      </c>
      <c r="G201" s="22">
        <v>0</v>
      </c>
      <c r="H201" s="10" t="s">
        <v>308</v>
      </c>
      <c r="I201" s="22">
        <v>102.69</v>
      </c>
      <c r="J201" s="19">
        <f t="shared" si="33"/>
        <v>-0.15600000000000591</v>
      </c>
      <c r="K201" s="20">
        <f t="shared" si="34"/>
        <v>-1560.0000000000591</v>
      </c>
      <c r="L201" s="14">
        <f t="shared" si="35"/>
        <v>-15.600000000000591</v>
      </c>
      <c r="M201" s="12">
        <v>-1.52</v>
      </c>
    </row>
    <row r="202" spans="1:16">
      <c r="A202" s="10" t="s">
        <v>309</v>
      </c>
      <c r="B202" s="11" t="s">
        <v>19</v>
      </c>
      <c r="C202" s="12">
        <v>0.06</v>
      </c>
      <c r="D202" s="11" t="s">
        <v>21</v>
      </c>
      <c r="E202" s="22">
        <v>102.63800000000001</v>
      </c>
      <c r="F202" s="22">
        <v>0</v>
      </c>
      <c r="G202" s="22">
        <v>0</v>
      </c>
      <c r="H202" s="10" t="s">
        <v>308</v>
      </c>
      <c r="I202" s="22">
        <v>102.694</v>
      </c>
      <c r="J202" s="19">
        <f t="shared" si="33"/>
        <v>5.5999999999997385E-2</v>
      </c>
      <c r="K202" s="20">
        <f t="shared" si="34"/>
        <v>559.99999999997385</v>
      </c>
      <c r="L202" s="14">
        <f t="shared" si="35"/>
        <v>33.599999999998431</v>
      </c>
      <c r="M202" s="12">
        <v>3.27</v>
      </c>
    </row>
    <row r="203" spans="1:16">
      <c r="A203" s="10" t="s">
        <v>310</v>
      </c>
      <c r="B203" s="11" t="s">
        <v>19</v>
      </c>
      <c r="C203" s="12">
        <v>0.01</v>
      </c>
      <c r="D203" s="11" t="s">
        <v>21</v>
      </c>
      <c r="E203" s="22">
        <v>102.746</v>
      </c>
      <c r="F203" s="22">
        <v>0</v>
      </c>
      <c r="G203" s="22">
        <v>0</v>
      </c>
      <c r="H203" s="10" t="s">
        <v>308</v>
      </c>
      <c r="I203" s="22">
        <v>102.69</v>
      </c>
      <c r="J203" s="19">
        <f t="shared" si="33"/>
        <v>-5.5999999999997385E-2</v>
      </c>
      <c r="K203" s="20">
        <f t="shared" si="34"/>
        <v>-559.99999999997385</v>
      </c>
      <c r="L203" s="14">
        <f t="shared" si="35"/>
        <v>-5.5999999999997385</v>
      </c>
      <c r="M203" s="12">
        <v>-0.55000000000000004</v>
      </c>
    </row>
    <row r="204" spans="1:16">
      <c r="A204" s="10" t="s">
        <v>311</v>
      </c>
      <c r="B204" s="11" t="s">
        <v>20</v>
      </c>
      <c r="C204" s="12">
        <v>0.01</v>
      </c>
      <c r="D204" s="11" t="s">
        <v>21</v>
      </c>
      <c r="E204" s="22">
        <v>102.976</v>
      </c>
      <c r="F204" s="22">
        <v>103.776</v>
      </c>
      <c r="G204" s="22">
        <v>102.876</v>
      </c>
      <c r="H204" s="10" t="s">
        <v>312</v>
      </c>
      <c r="I204" s="22">
        <v>102.941</v>
      </c>
      <c r="J204" s="19">
        <f t="shared" si="33"/>
        <v>3.4999999999996589E-2</v>
      </c>
      <c r="K204" s="20">
        <f t="shared" si="34"/>
        <v>349.99999999996589</v>
      </c>
      <c r="L204" s="14">
        <f t="shared" si="35"/>
        <v>3.4999999999996589</v>
      </c>
      <c r="M204" s="12">
        <v>0.34</v>
      </c>
    </row>
    <row r="205" spans="1:16">
      <c r="A205" s="10" t="s">
        <v>313</v>
      </c>
      <c r="B205" s="11" t="s">
        <v>19</v>
      </c>
      <c r="C205" s="12">
        <v>0.01</v>
      </c>
      <c r="D205" s="11" t="s">
        <v>21</v>
      </c>
      <c r="E205" s="22">
        <v>103.02500000000001</v>
      </c>
      <c r="F205" s="22">
        <v>102.227</v>
      </c>
      <c r="G205" s="22">
        <v>103.127</v>
      </c>
      <c r="H205" s="10" t="s">
        <v>314</v>
      </c>
      <c r="I205" s="22">
        <v>103.009</v>
      </c>
      <c r="J205" s="19">
        <f t="shared" si="33"/>
        <v>-1.6000000000005343E-2</v>
      </c>
      <c r="K205" s="20">
        <f t="shared" si="34"/>
        <v>-160.00000000005343</v>
      </c>
      <c r="L205" s="14">
        <f t="shared" si="35"/>
        <v>-1.6000000000005343</v>
      </c>
      <c r="M205" s="12">
        <v>-0.16</v>
      </c>
      <c r="N205" s="30" t="s">
        <v>66</v>
      </c>
      <c r="O205" s="31">
        <f>SUM(L199:L205)</f>
        <v>24.299999999996658</v>
      </c>
      <c r="P205" s="32">
        <f>SUM(M199:M205)</f>
        <v>2.3499999999999996</v>
      </c>
    </row>
    <row r="206" spans="1:16">
      <c r="A206" s="10" t="s">
        <v>315</v>
      </c>
      <c r="B206" s="11" t="s">
        <v>20</v>
      </c>
      <c r="C206" s="12">
        <v>0.01</v>
      </c>
      <c r="D206" s="11" t="s">
        <v>21</v>
      </c>
      <c r="E206" s="22">
        <v>103.081</v>
      </c>
      <c r="F206" s="22">
        <v>103.869</v>
      </c>
      <c r="G206" s="22">
        <v>102.96899999999999</v>
      </c>
      <c r="H206" s="10" t="s">
        <v>315</v>
      </c>
      <c r="I206" s="22">
        <v>102.96899999999999</v>
      </c>
      <c r="J206" s="19">
        <f t="shared" ref="J206:J213" si="36">IF(B206="buy",I206-E206,E206-I206)</f>
        <v>0.11200000000000898</v>
      </c>
      <c r="K206" s="20">
        <f t="shared" ref="K206:K213" si="37">IF(OR(D206="usdjpy",D206="gbpjpy",D206="cadjpy",D206="audjpy",D206="eurjpy"),J206*10000,J206*1000000)</f>
        <v>1120.0000000000898</v>
      </c>
      <c r="L206" s="14">
        <f t="shared" ref="L206:L213" si="38">K206*C206</f>
        <v>11.200000000000898</v>
      </c>
      <c r="M206" s="12">
        <v>1.0900000000000001</v>
      </c>
      <c r="N206">
        <v>20131218</v>
      </c>
    </row>
    <row r="207" spans="1:16">
      <c r="A207" s="10" t="s">
        <v>316</v>
      </c>
      <c r="B207" s="11" t="s">
        <v>20</v>
      </c>
      <c r="C207" s="12">
        <v>0.01</v>
      </c>
      <c r="D207" s="11" t="s">
        <v>21</v>
      </c>
      <c r="E207" s="22">
        <v>103.212</v>
      </c>
      <c r="F207" s="22">
        <v>104.014</v>
      </c>
      <c r="G207" s="22">
        <v>103.114</v>
      </c>
      <c r="H207" s="10" t="s">
        <v>317</v>
      </c>
      <c r="I207" s="22">
        <v>103.114</v>
      </c>
      <c r="J207" s="19">
        <f t="shared" si="36"/>
        <v>9.7999999999998977E-2</v>
      </c>
      <c r="K207" s="20">
        <f t="shared" si="37"/>
        <v>979.99999999998977</v>
      </c>
      <c r="L207" s="14">
        <f t="shared" si="38"/>
        <v>9.7999999999998977</v>
      </c>
      <c r="M207" s="12">
        <v>0.95</v>
      </c>
    </row>
    <row r="208" spans="1:16">
      <c r="A208" s="10" t="s">
        <v>318</v>
      </c>
      <c r="B208" s="11" t="s">
        <v>20</v>
      </c>
      <c r="C208" s="12">
        <v>0.01</v>
      </c>
      <c r="D208" s="11" t="s">
        <v>21</v>
      </c>
      <c r="E208" s="22">
        <v>103.026</v>
      </c>
      <c r="F208" s="22">
        <v>0</v>
      </c>
      <c r="G208" s="22">
        <v>0</v>
      </c>
      <c r="H208" s="10" t="s">
        <v>319</v>
      </c>
      <c r="I208" s="22">
        <v>103.026</v>
      </c>
      <c r="J208" s="19">
        <f t="shared" si="36"/>
        <v>0</v>
      </c>
      <c r="K208" s="20">
        <f t="shared" si="37"/>
        <v>0</v>
      </c>
      <c r="L208" s="14">
        <f t="shared" si="38"/>
        <v>0</v>
      </c>
      <c r="M208" s="12">
        <v>0</v>
      </c>
    </row>
    <row r="209" spans="1:16">
      <c r="A209" s="10" t="s">
        <v>320</v>
      </c>
      <c r="B209" s="11" t="s">
        <v>20</v>
      </c>
      <c r="C209" s="12">
        <v>0.01</v>
      </c>
      <c r="D209" s="11" t="s">
        <v>21</v>
      </c>
      <c r="E209" s="22">
        <v>103.131</v>
      </c>
      <c r="F209" s="22">
        <v>0</v>
      </c>
      <c r="G209" s="22">
        <v>0</v>
      </c>
      <c r="H209" s="10" t="s">
        <v>319</v>
      </c>
      <c r="I209" s="22">
        <v>103.02800000000001</v>
      </c>
      <c r="J209" s="19">
        <f t="shared" si="36"/>
        <v>0.10299999999999443</v>
      </c>
      <c r="K209" s="20">
        <f t="shared" si="37"/>
        <v>1029.9999999999443</v>
      </c>
      <c r="L209" s="14">
        <f t="shared" si="38"/>
        <v>10.299999999999443</v>
      </c>
      <c r="M209" s="12">
        <v>1</v>
      </c>
    </row>
    <row r="210" spans="1:16">
      <c r="A210" s="10" t="s">
        <v>321</v>
      </c>
      <c r="B210" s="11" t="s">
        <v>20</v>
      </c>
      <c r="C210" s="12">
        <v>0.01</v>
      </c>
      <c r="D210" s="11" t="s">
        <v>21</v>
      </c>
      <c r="E210" s="22">
        <v>102.932</v>
      </c>
      <c r="F210" s="22">
        <v>103.732</v>
      </c>
      <c r="G210" s="22">
        <v>102.83199999999999</v>
      </c>
      <c r="H210" s="10" t="s">
        <v>322</v>
      </c>
      <c r="I210" s="22">
        <v>102.958</v>
      </c>
      <c r="J210" s="19">
        <f t="shared" si="36"/>
        <v>-2.5999999999996248E-2</v>
      </c>
      <c r="K210" s="20">
        <f t="shared" si="37"/>
        <v>-259.99999999996248</v>
      </c>
      <c r="L210" s="14">
        <f t="shared" si="38"/>
        <v>-2.5999999999996248</v>
      </c>
      <c r="M210" s="12">
        <v>-0.25</v>
      </c>
    </row>
    <row r="211" spans="1:16">
      <c r="A211" s="10" t="s">
        <v>323</v>
      </c>
      <c r="B211" s="11" t="s">
        <v>20</v>
      </c>
      <c r="C211" s="12">
        <v>0.01</v>
      </c>
      <c r="D211" s="11" t="s">
        <v>21</v>
      </c>
      <c r="E211" s="22">
        <v>102.88800000000001</v>
      </c>
      <c r="F211" s="22">
        <v>103.68899999999999</v>
      </c>
      <c r="G211" s="22">
        <v>102.789</v>
      </c>
      <c r="H211" s="10" t="s">
        <v>324</v>
      </c>
      <c r="I211" s="22">
        <v>102.789</v>
      </c>
      <c r="J211" s="19">
        <f t="shared" si="36"/>
        <v>9.9000000000003752E-2</v>
      </c>
      <c r="K211" s="20">
        <f t="shared" si="37"/>
        <v>990.00000000003752</v>
      </c>
      <c r="L211" s="14">
        <f t="shared" si="38"/>
        <v>9.9000000000003752</v>
      </c>
      <c r="M211" s="12">
        <v>0.96</v>
      </c>
    </row>
    <row r="212" spans="1:16">
      <c r="A212" s="10" t="s">
        <v>325</v>
      </c>
      <c r="B212" s="11" t="s">
        <v>19</v>
      </c>
      <c r="C212" s="12">
        <v>0.01</v>
      </c>
      <c r="D212" s="11" t="s">
        <v>21</v>
      </c>
      <c r="E212" s="22">
        <v>102.595</v>
      </c>
      <c r="F212" s="22">
        <v>101.795</v>
      </c>
      <c r="G212" s="22">
        <v>102.69499999999999</v>
      </c>
      <c r="H212" s="10" t="s">
        <v>326</v>
      </c>
      <c r="I212" s="22">
        <v>102.667</v>
      </c>
      <c r="J212" s="19">
        <f t="shared" si="36"/>
        <v>7.2000000000002728E-2</v>
      </c>
      <c r="K212" s="20">
        <f t="shared" si="37"/>
        <v>720.00000000002728</v>
      </c>
      <c r="L212" s="14">
        <f t="shared" si="38"/>
        <v>7.2000000000002728</v>
      </c>
      <c r="M212" s="12">
        <v>0.7</v>
      </c>
    </row>
    <row r="213" spans="1:16">
      <c r="A213" s="10" t="s">
        <v>327</v>
      </c>
      <c r="B213" s="11" t="s">
        <v>20</v>
      </c>
      <c r="C213" s="12">
        <v>0.01</v>
      </c>
      <c r="D213" s="11" t="s">
        <v>21</v>
      </c>
      <c r="E213" s="22">
        <v>102.68600000000001</v>
      </c>
      <c r="F213" s="22">
        <v>103.48099999999999</v>
      </c>
      <c r="G213" s="22">
        <v>102.581</v>
      </c>
      <c r="H213" s="10" t="s">
        <v>325</v>
      </c>
      <c r="I213" s="22">
        <v>102.598</v>
      </c>
      <c r="J213" s="19">
        <f t="shared" si="36"/>
        <v>8.8000000000008072E-2</v>
      </c>
      <c r="K213" s="20">
        <f t="shared" si="37"/>
        <v>880.00000000008072</v>
      </c>
      <c r="L213" s="14">
        <f t="shared" si="38"/>
        <v>8.8000000000008072</v>
      </c>
      <c r="M213" s="12">
        <v>0.86</v>
      </c>
    </row>
    <row r="214" spans="1:16">
      <c r="A214" s="10" t="s">
        <v>328</v>
      </c>
      <c r="B214" s="11" t="s">
        <v>20</v>
      </c>
      <c r="C214" s="12">
        <v>0.01</v>
      </c>
      <c r="D214" s="11" t="s">
        <v>21</v>
      </c>
      <c r="E214" s="22">
        <v>103.976</v>
      </c>
      <c r="F214" s="22">
        <v>0</v>
      </c>
      <c r="G214" s="22">
        <v>0</v>
      </c>
      <c r="H214" s="10" t="s">
        <v>329</v>
      </c>
      <c r="I214" s="22">
        <v>104.13500000000001</v>
      </c>
      <c r="J214" s="19">
        <f t="shared" ref="J214:J216" si="39">IF(B214="buy",I214-E214,E214-I214)</f>
        <v>-0.15900000000000603</v>
      </c>
      <c r="K214" s="20">
        <f t="shared" ref="K214:K216" si="40">IF(OR(D214="usdjpy",D214="gbpjpy",D214="cadjpy",D214="audjpy",D214="eurjpy"),J214*10000,J214*1000000)</f>
        <v>-1590.0000000000603</v>
      </c>
      <c r="L214" s="14">
        <f t="shared" ref="L214:L216" si="41">K214*C214</f>
        <v>-15.900000000000603</v>
      </c>
      <c r="M214" s="12">
        <v>-1.53</v>
      </c>
    </row>
    <row r="215" spans="1:16">
      <c r="A215" s="10" t="s">
        <v>330</v>
      </c>
      <c r="B215" s="11" t="s">
        <v>20</v>
      </c>
      <c r="C215" s="12">
        <v>0.06</v>
      </c>
      <c r="D215" s="11" t="s">
        <v>21</v>
      </c>
      <c r="E215" s="22">
        <v>104.193</v>
      </c>
      <c r="F215" s="22">
        <v>0</v>
      </c>
      <c r="G215" s="22">
        <v>0</v>
      </c>
      <c r="H215" s="10" t="s">
        <v>329</v>
      </c>
      <c r="I215" s="22">
        <v>104.139</v>
      </c>
      <c r="J215" s="19">
        <f t="shared" si="39"/>
        <v>5.4000000000002046E-2</v>
      </c>
      <c r="K215" s="20">
        <f t="shared" si="40"/>
        <v>540.00000000002046</v>
      </c>
      <c r="L215" s="14">
        <f t="shared" si="41"/>
        <v>32.400000000001228</v>
      </c>
      <c r="M215" s="12">
        <v>3.11</v>
      </c>
    </row>
    <row r="216" spans="1:16">
      <c r="A216" s="10" t="s">
        <v>328</v>
      </c>
      <c r="B216" s="11" t="s">
        <v>20</v>
      </c>
      <c r="C216" s="12">
        <v>0.01</v>
      </c>
      <c r="D216" s="11" t="s">
        <v>21</v>
      </c>
      <c r="E216" s="22">
        <v>104.07899999999999</v>
      </c>
      <c r="F216" s="22">
        <v>0</v>
      </c>
      <c r="G216" s="22">
        <v>0</v>
      </c>
      <c r="H216" s="10" t="s">
        <v>329</v>
      </c>
      <c r="I216" s="22">
        <v>104.13800000000001</v>
      </c>
      <c r="J216" s="19">
        <f t="shared" si="39"/>
        <v>-5.900000000001171E-2</v>
      </c>
      <c r="K216" s="20">
        <f t="shared" si="40"/>
        <v>-590.0000000001171</v>
      </c>
      <c r="L216" s="14">
        <f t="shared" si="41"/>
        <v>-5.900000000001171</v>
      </c>
      <c r="M216" s="12">
        <v>-0.56999999999999995</v>
      </c>
      <c r="N216" s="30" t="s">
        <v>66</v>
      </c>
      <c r="O216" s="31">
        <f>SUM(L206:L216)</f>
        <v>65.200000000001523</v>
      </c>
      <c r="P216" s="32">
        <f>SUM(M206:M216)</f>
        <v>6.32</v>
      </c>
    </row>
    <row r="217" spans="1:16">
      <c r="A217" s="10" t="s">
        <v>331</v>
      </c>
      <c r="B217" s="11" t="s">
        <v>19</v>
      </c>
      <c r="C217" s="12">
        <v>0.01</v>
      </c>
      <c r="D217" s="11" t="s">
        <v>21</v>
      </c>
      <c r="E217" s="22">
        <v>104.10899999999999</v>
      </c>
      <c r="F217" s="22">
        <v>103.31</v>
      </c>
      <c r="G217" s="22">
        <v>104.21</v>
      </c>
      <c r="H217" s="10" t="s">
        <v>332</v>
      </c>
      <c r="I217" s="22">
        <v>104.169</v>
      </c>
      <c r="J217" s="19">
        <f t="shared" ref="J217:J227" si="42">IF(B217="buy",I217-E217,E217-I217)</f>
        <v>6.0000000000002274E-2</v>
      </c>
      <c r="K217" s="20">
        <f t="shared" ref="K217:K227" si="43">IF(OR(D217="usdjpy",D217="gbpjpy",D217="cadjpy",D217="audjpy",D217="eurjpy"),J217*10000,J217*1000000)</f>
        <v>600.00000000002274</v>
      </c>
      <c r="L217" s="14">
        <f t="shared" ref="L217:L227" si="44">K217*C217</f>
        <v>6.0000000000002274</v>
      </c>
      <c r="M217" s="12">
        <v>0.57999999999999996</v>
      </c>
      <c r="N217">
        <v>20131219</v>
      </c>
    </row>
    <row r="218" spans="1:16">
      <c r="A218" s="10" t="s">
        <v>333</v>
      </c>
      <c r="B218" s="11" t="s">
        <v>19</v>
      </c>
      <c r="C218" s="12">
        <v>0.01</v>
      </c>
      <c r="D218" s="11" t="s">
        <v>21</v>
      </c>
      <c r="E218" s="22">
        <v>104.074</v>
      </c>
      <c r="F218" s="22">
        <v>103.26900000000001</v>
      </c>
      <c r="G218" s="22">
        <v>104.169</v>
      </c>
      <c r="H218" s="10" t="s">
        <v>334</v>
      </c>
      <c r="I218" s="22">
        <v>104.169</v>
      </c>
      <c r="J218" s="19">
        <f t="shared" si="42"/>
        <v>9.4999999999998863E-2</v>
      </c>
      <c r="K218" s="20">
        <f t="shared" si="43"/>
        <v>949.99999999998863</v>
      </c>
      <c r="L218" s="14">
        <f t="shared" si="44"/>
        <v>9.4999999999998863</v>
      </c>
      <c r="M218" s="12">
        <v>0.91</v>
      </c>
    </row>
    <row r="219" spans="1:16">
      <c r="A219" s="10" t="s">
        <v>335</v>
      </c>
      <c r="B219" s="11" t="s">
        <v>20</v>
      </c>
      <c r="C219" s="12">
        <v>0.01</v>
      </c>
      <c r="D219" s="11" t="s">
        <v>21</v>
      </c>
      <c r="E219" s="22">
        <v>104.018</v>
      </c>
      <c r="F219" s="22">
        <v>0</v>
      </c>
      <c r="G219" s="22">
        <v>0</v>
      </c>
      <c r="H219" s="10" t="s">
        <v>336</v>
      </c>
      <c r="I219" s="22">
        <v>104.25700000000001</v>
      </c>
      <c r="J219" s="19">
        <f t="shared" si="42"/>
        <v>-0.23900000000000432</v>
      </c>
      <c r="K219" s="20">
        <f t="shared" si="43"/>
        <v>-2390.0000000000432</v>
      </c>
      <c r="L219" s="14">
        <f t="shared" si="44"/>
        <v>-23.900000000000432</v>
      </c>
      <c r="M219" s="12">
        <v>-2.29</v>
      </c>
    </row>
    <row r="220" spans="1:16">
      <c r="A220" s="10" t="s">
        <v>337</v>
      </c>
      <c r="B220" s="11" t="s">
        <v>20</v>
      </c>
      <c r="C220" s="12">
        <v>0.01</v>
      </c>
      <c r="D220" s="11" t="s">
        <v>21</v>
      </c>
      <c r="E220" s="22">
        <v>104.119</v>
      </c>
      <c r="F220" s="22">
        <v>0</v>
      </c>
      <c r="G220" s="22">
        <v>0</v>
      </c>
      <c r="H220" s="10" t="s">
        <v>336</v>
      </c>
      <c r="I220" s="22">
        <v>104.258</v>
      </c>
      <c r="J220" s="19">
        <f t="shared" si="42"/>
        <v>-0.13899999999999579</v>
      </c>
      <c r="K220" s="20">
        <f t="shared" si="43"/>
        <v>-1389.9999999999579</v>
      </c>
      <c r="L220" s="14">
        <f t="shared" si="44"/>
        <v>-13.899999999999579</v>
      </c>
      <c r="M220" s="12">
        <v>-1.33</v>
      </c>
    </row>
    <row r="221" spans="1:16">
      <c r="A221" s="10" t="s">
        <v>338</v>
      </c>
      <c r="B221" s="11" t="s">
        <v>20</v>
      </c>
      <c r="C221" s="12">
        <v>0.11</v>
      </c>
      <c r="D221" s="11" t="s">
        <v>21</v>
      </c>
      <c r="E221" s="22">
        <v>104.321</v>
      </c>
      <c r="F221" s="22">
        <v>0</v>
      </c>
      <c r="G221" s="22">
        <v>0</v>
      </c>
      <c r="H221" s="10" t="s">
        <v>336</v>
      </c>
      <c r="I221" s="22">
        <v>104.256</v>
      </c>
      <c r="J221" s="19">
        <f t="shared" si="42"/>
        <v>6.4999999999997726E-2</v>
      </c>
      <c r="K221" s="20">
        <f t="shared" si="43"/>
        <v>649.99999999997726</v>
      </c>
      <c r="L221" s="14">
        <f t="shared" si="44"/>
        <v>71.499999999997499</v>
      </c>
      <c r="M221" s="12">
        <v>6.86</v>
      </c>
    </row>
    <row r="222" spans="1:16">
      <c r="A222" s="10" t="s">
        <v>339</v>
      </c>
      <c r="B222" s="11" t="s">
        <v>20</v>
      </c>
      <c r="C222" s="12">
        <v>0.06</v>
      </c>
      <c r="D222" s="11" t="s">
        <v>21</v>
      </c>
      <c r="E222" s="22">
        <v>104.22</v>
      </c>
      <c r="F222" s="22">
        <v>0</v>
      </c>
      <c r="G222" s="22">
        <v>0</v>
      </c>
      <c r="H222" s="10" t="s">
        <v>336</v>
      </c>
      <c r="I222" s="22">
        <v>104.254</v>
      </c>
      <c r="J222" s="19">
        <f t="shared" si="42"/>
        <v>-3.4000000000006025E-2</v>
      </c>
      <c r="K222" s="20">
        <f t="shared" si="43"/>
        <v>-340.00000000006025</v>
      </c>
      <c r="L222" s="14">
        <f t="shared" si="44"/>
        <v>-20.400000000003615</v>
      </c>
      <c r="M222" s="12">
        <v>-1.96</v>
      </c>
    </row>
    <row r="223" spans="1:16">
      <c r="A223" s="10" t="s">
        <v>340</v>
      </c>
      <c r="B223" s="11" t="s">
        <v>20</v>
      </c>
      <c r="C223" s="12">
        <v>0.01</v>
      </c>
      <c r="D223" s="11" t="s">
        <v>21</v>
      </c>
      <c r="E223" s="22">
        <v>104.239</v>
      </c>
      <c r="F223" s="22">
        <v>0</v>
      </c>
      <c r="G223" s="22">
        <v>0</v>
      </c>
      <c r="H223" s="10" t="s">
        <v>341</v>
      </c>
      <c r="I223" s="22">
        <v>104.292</v>
      </c>
      <c r="J223" s="19">
        <f t="shared" si="42"/>
        <v>-5.2999999999997272E-2</v>
      </c>
      <c r="K223" s="20">
        <f t="shared" si="43"/>
        <v>-529.99999999997272</v>
      </c>
      <c r="L223" s="14">
        <f t="shared" si="44"/>
        <v>-5.2999999999997272</v>
      </c>
      <c r="M223" s="12">
        <v>-0.51</v>
      </c>
    </row>
    <row r="224" spans="1:16">
      <c r="A224" s="10" t="s">
        <v>342</v>
      </c>
      <c r="B224" s="11" t="s">
        <v>20</v>
      </c>
      <c r="C224" s="12">
        <v>0.01</v>
      </c>
      <c r="D224" s="11" t="s">
        <v>21</v>
      </c>
      <c r="E224" s="22">
        <v>104.139</v>
      </c>
      <c r="F224" s="22">
        <v>0</v>
      </c>
      <c r="G224" s="22">
        <v>0</v>
      </c>
      <c r="H224" s="10" t="s">
        <v>341</v>
      </c>
      <c r="I224" s="22">
        <v>104.28400000000001</v>
      </c>
      <c r="J224" s="19">
        <f t="shared" si="42"/>
        <v>-0.14500000000001023</v>
      </c>
      <c r="K224" s="20">
        <f t="shared" si="43"/>
        <v>-1450.0000000001023</v>
      </c>
      <c r="L224" s="14">
        <f t="shared" si="44"/>
        <v>-14.500000000001023</v>
      </c>
      <c r="M224" s="12">
        <v>-1.39</v>
      </c>
    </row>
    <row r="225" spans="1:16">
      <c r="A225" s="10" t="s">
        <v>343</v>
      </c>
      <c r="B225" s="11" t="s">
        <v>20</v>
      </c>
      <c r="C225" s="12">
        <v>0.06</v>
      </c>
      <c r="D225" s="11" t="s">
        <v>21</v>
      </c>
      <c r="E225" s="22">
        <v>104.34</v>
      </c>
      <c r="F225" s="22">
        <v>0</v>
      </c>
      <c r="G225" s="22">
        <v>0</v>
      </c>
      <c r="H225" s="10" t="s">
        <v>341</v>
      </c>
      <c r="I225" s="22">
        <v>104.277</v>
      </c>
      <c r="J225" s="19">
        <f t="shared" si="42"/>
        <v>6.3000000000002387E-2</v>
      </c>
      <c r="K225" s="20">
        <f t="shared" si="43"/>
        <v>630.00000000002387</v>
      </c>
      <c r="L225" s="14">
        <f t="shared" si="44"/>
        <v>37.800000000001432</v>
      </c>
      <c r="M225" s="12">
        <v>3.62</v>
      </c>
    </row>
    <row r="226" spans="1:16">
      <c r="A226" s="10" t="s">
        <v>344</v>
      </c>
      <c r="B226" s="11" t="s">
        <v>19</v>
      </c>
      <c r="C226" s="12">
        <v>0.01</v>
      </c>
      <c r="D226" s="11" t="s">
        <v>21</v>
      </c>
      <c r="E226" s="22">
        <v>103.904</v>
      </c>
      <c r="F226" s="22">
        <v>103.10299999999999</v>
      </c>
      <c r="G226" s="22">
        <v>104.003</v>
      </c>
      <c r="H226" s="10" t="s">
        <v>345</v>
      </c>
      <c r="I226" s="22">
        <v>104.003</v>
      </c>
      <c r="J226" s="19">
        <f t="shared" si="42"/>
        <v>9.9000000000003752E-2</v>
      </c>
      <c r="K226" s="20">
        <f t="shared" si="43"/>
        <v>990.00000000003752</v>
      </c>
      <c r="L226" s="14">
        <f t="shared" si="44"/>
        <v>9.9000000000003752</v>
      </c>
      <c r="M226" s="12">
        <v>0.95</v>
      </c>
    </row>
    <row r="227" spans="1:16">
      <c r="A227" s="10" t="s">
        <v>346</v>
      </c>
      <c r="B227" s="11" t="s">
        <v>20</v>
      </c>
      <c r="C227" s="12">
        <v>0.01</v>
      </c>
      <c r="D227" s="11" t="s">
        <v>21</v>
      </c>
      <c r="E227" s="22">
        <v>104.05800000000001</v>
      </c>
      <c r="F227" s="22">
        <v>104.857</v>
      </c>
      <c r="G227" s="22">
        <v>103.95699999999999</v>
      </c>
      <c r="H227" s="10" t="s">
        <v>347</v>
      </c>
      <c r="I227" s="22">
        <v>103.95699999999999</v>
      </c>
      <c r="J227" s="19">
        <f t="shared" si="42"/>
        <v>0.1010000000000133</v>
      </c>
      <c r="K227" s="20">
        <f t="shared" si="43"/>
        <v>1010.000000000133</v>
      </c>
      <c r="L227" s="14">
        <f t="shared" si="44"/>
        <v>10.10000000000133</v>
      </c>
      <c r="M227" s="12">
        <v>0.97</v>
      </c>
      <c r="N227" s="30" t="s">
        <v>66</v>
      </c>
      <c r="O227" s="31">
        <f>SUM(L217:L227)</f>
        <v>66.799999999996373</v>
      </c>
      <c r="P227" s="32">
        <f>SUM(M217:M227)</f>
        <v>6.410000000000001</v>
      </c>
    </row>
    <row r="228" spans="1:16">
      <c r="A228" s="10" t="s">
        <v>348</v>
      </c>
      <c r="B228" s="11" t="s">
        <v>19</v>
      </c>
      <c r="C228" s="12">
        <v>0.01</v>
      </c>
      <c r="D228" s="11" t="s">
        <v>21</v>
      </c>
      <c r="E228" s="22">
        <v>104.066</v>
      </c>
      <c r="F228" s="22">
        <v>0</v>
      </c>
      <c r="G228" s="22">
        <v>0</v>
      </c>
      <c r="H228" s="10" t="s">
        <v>349</v>
      </c>
      <c r="I228" s="22">
        <v>104.07599999999999</v>
      </c>
      <c r="J228" s="19">
        <f t="shared" ref="J228:J242" si="45">IF(B228="buy",I228-E228,E228-I228)</f>
        <v>9.9999999999909051E-3</v>
      </c>
      <c r="K228" s="20">
        <f t="shared" ref="K228:K242" si="46">IF(OR(D228="usdjpy",D228="gbpjpy",D228="cadjpy",D228="audjpy",D228="eurjpy"),J228*10000,J228*1000000)</f>
        <v>99.999999999909051</v>
      </c>
      <c r="L228" s="14">
        <f t="shared" ref="L228:L242" si="47">K228*C228</f>
        <v>0.99999999999909051</v>
      </c>
      <c r="M228" s="12">
        <v>0.1</v>
      </c>
      <c r="N228">
        <v>20131220</v>
      </c>
    </row>
    <row r="229" spans="1:16">
      <c r="A229" s="10" t="s">
        <v>350</v>
      </c>
      <c r="B229" s="11" t="s">
        <v>19</v>
      </c>
      <c r="C229" s="12">
        <v>0.01</v>
      </c>
      <c r="D229" s="11" t="s">
        <v>21</v>
      </c>
      <c r="E229" s="22">
        <v>103.96599999999999</v>
      </c>
      <c r="F229" s="22">
        <v>0</v>
      </c>
      <c r="G229" s="22">
        <v>0</v>
      </c>
      <c r="H229" s="10" t="s">
        <v>349</v>
      </c>
      <c r="I229" s="22">
        <v>104.071</v>
      </c>
      <c r="J229" s="19">
        <f t="shared" si="45"/>
        <v>0.10500000000000398</v>
      </c>
      <c r="K229" s="20">
        <f t="shared" si="46"/>
        <v>1050.0000000000398</v>
      </c>
      <c r="L229" s="14">
        <f t="shared" si="47"/>
        <v>10.500000000000398</v>
      </c>
      <c r="M229" s="12">
        <v>1.01</v>
      </c>
    </row>
    <row r="230" spans="1:16">
      <c r="A230" s="10" t="s">
        <v>351</v>
      </c>
      <c r="B230" s="11" t="s">
        <v>19</v>
      </c>
      <c r="C230" s="12">
        <v>0.01</v>
      </c>
      <c r="D230" s="11" t="s">
        <v>21</v>
      </c>
      <c r="E230" s="22">
        <v>104.36</v>
      </c>
      <c r="F230" s="22">
        <v>0</v>
      </c>
      <c r="G230" s="22">
        <v>0</v>
      </c>
      <c r="H230" s="10" t="s">
        <v>352</v>
      </c>
      <c r="I230" s="22">
        <v>104.199</v>
      </c>
      <c r="J230" s="19">
        <f t="shared" si="45"/>
        <v>-0.16100000000000136</v>
      </c>
      <c r="K230" s="20">
        <f t="shared" si="46"/>
        <v>-1610.0000000000136</v>
      </c>
      <c r="L230" s="14">
        <f t="shared" si="47"/>
        <v>-16.100000000000136</v>
      </c>
      <c r="M230" s="12">
        <v>-1.55</v>
      </c>
    </row>
    <row r="231" spans="1:16">
      <c r="A231" s="10" t="s">
        <v>353</v>
      </c>
      <c r="B231" s="11" t="s">
        <v>19</v>
      </c>
      <c r="C231" s="12">
        <v>0.01</v>
      </c>
      <c r="D231" s="11" t="s">
        <v>21</v>
      </c>
      <c r="E231" s="22">
        <v>104.25</v>
      </c>
      <c r="F231" s="22">
        <v>0</v>
      </c>
      <c r="G231" s="22">
        <v>0</v>
      </c>
      <c r="H231" s="10" t="s">
        <v>352</v>
      </c>
      <c r="I231" s="22">
        <v>104.197</v>
      </c>
      <c r="J231" s="19">
        <f t="shared" si="45"/>
        <v>-5.2999999999997272E-2</v>
      </c>
      <c r="K231" s="20">
        <f t="shared" si="46"/>
        <v>-529.99999999997272</v>
      </c>
      <c r="L231" s="14">
        <f t="shared" si="47"/>
        <v>-5.2999999999997272</v>
      </c>
      <c r="M231" s="12">
        <v>-0.51</v>
      </c>
    </row>
    <row r="232" spans="1:16">
      <c r="A232" s="10" t="s">
        <v>354</v>
      </c>
      <c r="B232" s="11" t="s">
        <v>19</v>
      </c>
      <c r="C232" s="12">
        <v>0.06</v>
      </c>
      <c r="D232" s="11" t="s">
        <v>21</v>
      </c>
      <c r="E232" s="22">
        <v>104.149</v>
      </c>
      <c r="F232" s="22">
        <v>0</v>
      </c>
      <c r="G232" s="22">
        <v>0</v>
      </c>
      <c r="H232" s="10" t="s">
        <v>352</v>
      </c>
      <c r="I232" s="22">
        <v>104.202</v>
      </c>
      <c r="J232" s="19">
        <f t="shared" si="45"/>
        <v>5.2999999999997272E-2</v>
      </c>
      <c r="K232" s="20">
        <f t="shared" si="46"/>
        <v>529.99999999997272</v>
      </c>
      <c r="L232" s="14">
        <f t="shared" si="47"/>
        <v>31.799999999998363</v>
      </c>
      <c r="M232" s="12">
        <v>3.05</v>
      </c>
    </row>
    <row r="233" spans="1:16">
      <c r="A233" s="10" t="s">
        <v>355</v>
      </c>
      <c r="B233" s="11" t="s">
        <v>20</v>
      </c>
      <c r="C233" s="12">
        <v>0.01</v>
      </c>
      <c r="D233" s="11" t="s">
        <v>21</v>
      </c>
      <c r="E233" s="22">
        <v>104.59399999999999</v>
      </c>
      <c r="F233" s="22">
        <v>105.38200000000001</v>
      </c>
      <c r="G233" s="22">
        <v>104.482</v>
      </c>
      <c r="H233" s="10" t="s">
        <v>356</v>
      </c>
      <c r="I233" s="22">
        <v>104.482</v>
      </c>
      <c r="J233" s="19">
        <f t="shared" si="45"/>
        <v>0.11199999999999477</v>
      </c>
      <c r="K233" s="20">
        <f t="shared" si="46"/>
        <v>1119.9999999999477</v>
      </c>
      <c r="L233" s="14">
        <f t="shared" si="47"/>
        <v>11.199999999999477</v>
      </c>
      <c r="M233" s="12">
        <v>1.07</v>
      </c>
    </row>
    <row r="234" spans="1:16">
      <c r="A234" s="10" t="s">
        <v>357</v>
      </c>
      <c r="B234" s="11" t="s">
        <v>20</v>
      </c>
      <c r="C234" s="12">
        <v>0.01</v>
      </c>
      <c r="D234" s="11" t="s">
        <v>21</v>
      </c>
      <c r="E234" s="22">
        <v>104.512</v>
      </c>
      <c r="F234" s="22">
        <v>105.30800000000001</v>
      </c>
      <c r="G234" s="22">
        <v>104.408</v>
      </c>
      <c r="H234" s="10" t="s">
        <v>358</v>
      </c>
      <c r="I234" s="22">
        <v>104.43</v>
      </c>
      <c r="J234" s="19">
        <f t="shared" si="45"/>
        <v>8.1999999999993634E-2</v>
      </c>
      <c r="K234" s="20">
        <f t="shared" si="46"/>
        <v>819.99999999993634</v>
      </c>
      <c r="L234" s="14">
        <f t="shared" si="47"/>
        <v>8.1999999999993634</v>
      </c>
      <c r="M234" s="12">
        <v>0.79</v>
      </c>
    </row>
    <row r="235" spans="1:16">
      <c r="A235" s="10" t="s">
        <v>359</v>
      </c>
      <c r="B235" s="11" t="s">
        <v>20</v>
      </c>
      <c r="C235" s="12">
        <v>0.01</v>
      </c>
      <c r="D235" s="11" t="s">
        <v>21</v>
      </c>
      <c r="E235" s="22">
        <v>104.229</v>
      </c>
      <c r="F235" s="22">
        <v>0</v>
      </c>
      <c r="G235" s="22">
        <v>0</v>
      </c>
      <c r="H235" s="10" t="s">
        <v>360</v>
      </c>
      <c r="I235" s="22">
        <v>104.462</v>
      </c>
      <c r="J235" s="19">
        <f t="shared" si="45"/>
        <v>-0.23300000000000409</v>
      </c>
      <c r="K235" s="20">
        <f t="shared" si="46"/>
        <v>-2330.0000000000409</v>
      </c>
      <c r="L235" s="14">
        <f t="shared" si="47"/>
        <v>-23.300000000000409</v>
      </c>
      <c r="M235" s="12">
        <v>-2.23</v>
      </c>
    </row>
    <row r="236" spans="1:16">
      <c r="A236" s="10" t="s">
        <v>361</v>
      </c>
      <c r="B236" s="11" t="s">
        <v>20</v>
      </c>
      <c r="C236" s="12">
        <v>0.06</v>
      </c>
      <c r="D236" s="11" t="s">
        <v>21</v>
      </c>
      <c r="E236" s="22">
        <v>104.43300000000001</v>
      </c>
      <c r="F236" s="22">
        <v>0</v>
      </c>
      <c r="G236" s="22">
        <v>0</v>
      </c>
      <c r="H236" s="10" t="s">
        <v>360</v>
      </c>
      <c r="I236" s="22">
        <v>104.464</v>
      </c>
      <c r="J236" s="19">
        <f t="shared" si="45"/>
        <v>-3.0999999999991701E-2</v>
      </c>
      <c r="K236" s="20">
        <f t="shared" si="46"/>
        <v>-309.99999999991701</v>
      </c>
      <c r="L236" s="14">
        <f t="shared" si="47"/>
        <v>-18.599999999995021</v>
      </c>
      <c r="M236" s="12">
        <v>-1.78</v>
      </c>
    </row>
    <row r="237" spans="1:16">
      <c r="A237" s="10" t="s">
        <v>362</v>
      </c>
      <c r="B237" s="11" t="s">
        <v>20</v>
      </c>
      <c r="C237" s="12">
        <v>0.01</v>
      </c>
      <c r="D237" s="11" t="s">
        <v>21</v>
      </c>
      <c r="E237" s="22">
        <v>104.33</v>
      </c>
      <c r="F237" s="22">
        <v>0</v>
      </c>
      <c r="G237" s="22">
        <v>0</v>
      </c>
      <c r="H237" s="10" t="s">
        <v>360</v>
      </c>
      <c r="I237" s="22">
        <v>104.462</v>
      </c>
      <c r="J237" s="19">
        <f t="shared" si="45"/>
        <v>-0.132000000000005</v>
      </c>
      <c r="K237" s="20">
        <f t="shared" si="46"/>
        <v>-1320.00000000005</v>
      </c>
      <c r="L237" s="14">
        <f t="shared" si="47"/>
        <v>-13.2000000000005</v>
      </c>
      <c r="M237" s="12">
        <v>-1.26</v>
      </c>
    </row>
    <row r="238" spans="1:16">
      <c r="A238" s="10" t="s">
        <v>363</v>
      </c>
      <c r="B238" s="11" t="s">
        <v>20</v>
      </c>
      <c r="C238" s="12">
        <v>0.11</v>
      </c>
      <c r="D238" s="11" t="s">
        <v>21</v>
      </c>
      <c r="E238" s="22">
        <v>104.535</v>
      </c>
      <c r="F238" s="22">
        <v>0</v>
      </c>
      <c r="G238" s="22">
        <v>0</v>
      </c>
      <c r="H238" s="10" t="s">
        <v>360</v>
      </c>
      <c r="I238" s="22">
        <v>104.46899999999999</v>
      </c>
      <c r="J238" s="19">
        <f t="shared" si="45"/>
        <v>6.6000000000002501E-2</v>
      </c>
      <c r="K238" s="20">
        <f t="shared" si="46"/>
        <v>660.00000000002501</v>
      </c>
      <c r="L238" s="14">
        <f t="shared" si="47"/>
        <v>72.600000000002751</v>
      </c>
      <c r="M238" s="12">
        <v>6.95</v>
      </c>
    </row>
    <row r="239" spans="1:16">
      <c r="A239" s="10" t="s">
        <v>364</v>
      </c>
      <c r="B239" s="11" t="s">
        <v>19</v>
      </c>
      <c r="C239" s="12">
        <v>0.01</v>
      </c>
      <c r="D239" s="11" t="s">
        <v>21</v>
      </c>
      <c r="E239" s="22">
        <v>104.407</v>
      </c>
      <c r="F239" s="22">
        <v>103.605</v>
      </c>
      <c r="G239" s="22">
        <v>104.505</v>
      </c>
      <c r="H239" s="10" t="s">
        <v>363</v>
      </c>
      <c r="I239" s="22">
        <v>104.505</v>
      </c>
      <c r="J239" s="19">
        <f t="shared" si="45"/>
        <v>9.7999999999998977E-2</v>
      </c>
      <c r="K239" s="20">
        <f t="shared" si="46"/>
        <v>979.99999999998977</v>
      </c>
      <c r="L239" s="14">
        <f t="shared" si="47"/>
        <v>9.7999999999998977</v>
      </c>
      <c r="M239" s="12">
        <v>0.94</v>
      </c>
    </row>
    <row r="240" spans="1:16">
      <c r="A240" s="10" t="s">
        <v>361</v>
      </c>
      <c r="B240" s="11" t="s">
        <v>20</v>
      </c>
      <c r="C240" s="12">
        <v>0.01</v>
      </c>
      <c r="D240" s="11" t="s">
        <v>21</v>
      </c>
      <c r="E240" s="22">
        <v>104.444</v>
      </c>
      <c r="F240" s="22">
        <v>105.245</v>
      </c>
      <c r="G240" s="22">
        <v>104.345</v>
      </c>
      <c r="H240" s="10" t="s">
        <v>365</v>
      </c>
      <c r="I240" s="22">
        <v>104.422</v>
      </c>
      <c r="J240" s="19">
        <f t="shared" si="45"/>
        <v>2.2000000000005571E-2</v>
      </c>
      <c r="K240" s="20">
        <f t="shared" si="46"/>
        <v>220.00000000005571</v>
      </c>
      <c r="L240" s="14">
        <f t="shared" si="47"/>
        <v>2.2000000000005571</v>
      </c>
      <c r="M240" s="12">
        <v>0.21</v>
      </c>
    </row>
    <row r="241" spans="1:16">
      <c r="A241" s="10" t="s">
        <v>366</v>
      </c>
      <c r="B241" s="11" t="s">
        <v>20</v>
      </c>
      <c r="C241" s="12">
        <v>0.01</v>
      </c>
      <c r="D241" s="11" t="s">
        <v>21</v>
      </c>
      <c r="E241" s="22">
        <v>104.313</v>
      </c>
      <c r="F241" s="22">
        <v>0</v>
      </c>
      <c r="G241" s="22">
        <v>0</v>
      </c>
      <c r="H241" s="10" t="s">
        <v>367</v>
      </c>
      <c r="I241" s="22">
        <v>104.31699999999999</v>
      </c>
      <c r="J241" s="19">
        <f t="shared" si="45"/>
        <v>-3.9999999999906777E-3</v>
      </c>
      <c r="K241" s="20">
        <f t="shared" si="46"/>
        <v>-39.999999999906777</v>
      </c>
      <c r="L241" s="14">
        <f t="shared" si="47"/>
        <v>-0.39999999999906777</v>
      </c>
      <c r="M241" s="12">
        <v>-0.04</v>
      </c>
    </row>
    <row r="242" spans="1:16">
      <c r="A242" s="10" t="s">
        <v>368</v>
      </c>
      <c r="B242" s="11" t="s">
        <v>20</v>
      </c>
      <c r="C242" s="12">
        <v>0.01</v>
      </c>
      <c r="D242" s="11" t="s">
        <v>21</v>
      </c>
      <c r="E242" s="22">
        <v>104.41500000000001</v>
      </c>
      <c r="F242" s="22">
        <v>0</v>
      </c>
      <c r="G242" s="22">
        <v>0</v>
      </c>
      <c r="H242" s="10" t="s">
        <v>367</v>
      </c>
      <c r="I242" s="22">
        <v>104.31399999999999</v>
      </c>
      <c r="J242" s="19">
        <f t="shared" si="45"/>
        <v>0.1010000000000133</v>
      </c>
      <c r="K242" s="20">
        <f t="shared" si="46"/>
        <v>1010.000000000133</v>
      </c>
      <c r="L242" s="14">
        <f t="shared" si="47"/>
        <v>10.10000000000133</v>
      </c>
      <c r="M242" s="12">
        <v>0.97</v>
      </c>
      <c r="N242" s="30" t="s">
        <v>66</v>
      </c>
      <c r="O242" s="31">
        <f>SUM(L228:L242)</f>
        <v>80.500000000006366</v>
      </c>
      <c r="P242" s="32">
        <f>SUM(M228:M242)</f>
        <v>7.72</v>
      </c>
    </row>
    <row r="243" spans="1:16">
      <c r="A243" s="10" t="s">
        <v>369</v>
      </c>
      <c r="B243" s="11" t="s">
        <v>20</v>
      </c>
      <c r="C243" s="12">
        <v>0.01</v>
      </c>
      <c r="D243" s="11" t="s">
        <v>21</v>
      </c>
      <c r="E243" s="22">
        <v>104.02500000000001</v>
      </c>
      <c r="F243" s="22">
        <v>104.82599999999999</v>
      </c>
      <c r="G243" s="22">
        <v>103.926</v>
      </c>
      <c r="H243" s="10" t="s">
        <v>370</v>
      </c>
      <c r="I243" s="22">
        <v>104.044</v>
      </c>
      <c r="J243" s="19">
        <f t="shared" ref="J243:J244" si="48">IF(B243="buy",I243-E243,E243-I243)</f>
        <v>-1.8999999999991246E-2</v>
      </c>
      <c r="K243" s="20">
        <f t="shared" ref="K243:K244" si="49">IF(OR(D243="usdjpy",D243="gbpjpy",D243="cadjpy",D243="audjpy",D243="eurjpy"),J243*10000,J243*1000000)</f>
        <v>-189.99999999991246</v>
      </c>
      <c r="L243" s="14">
        <f t="shared" ref="L243:L244" si="50">K243*C243</f>
        <v>-1.8999999999991246</v>
      </c>
      <c r="M243" s="12">
        <v>-0.18</v>
      </c>
      <c r="N243">
        <v>20131223</v>
      </c>
    </row>
    <row r="244" spans="1:16">
      <c r="A244" s="10" t="s">
        <v>371</v>
      </c>
      <c r="B244" s="11" t="s">
        <v>19</v>
      </c>
      <c r="C244" s="12">
        <v>0.01</v>
      </c>
      <c r="D244" s="11" t="s">
        <v>21</v>
      </c>
      <c r="E244" s="22">
        <v>103.81399999999999</v>
      </c>
      <c r="F244" s="22">
        <v>103.015</v>
      </c>
      <c r="G244" s="22">
        <v>103.91500000000001</v>
      </c>
      <c r="H244" s="10" t="s">
        <v>372</v>
      </c>
      <c r="I244" s="22">
        <v>103.91500000000001</v>
      </c>
      <c r="J244" s="19">
        <f t="shared" si="48"/>
        <v>0.1010000000000133</v>
      </c>
      <c r="K244" s="20">
        <f t="shared" si="49"/>
        <v>1010.000000000133</v>
      </c>
      <c r="L244" s="14">
        <f t="shared" si="50"/>
        <v>10.10000000000133</v>
      </c>
      <c r="M244" s="12">
        <v>0.97</v>
      </c>
      <c r="N244" s="30" t="s">
        <v>66</v>
      </c>
      <c r="O244" s="31">
        <f>SUM(L243:L244)</f>
        <v>8.2000000000022055</v>
      </c>
      <c r="P244" s="32">
        <f>SUM(M243:M244)</f>
        <v>0.79</v>
      </c>
    </row>
    <row r="245" spans="1:16">
      <c r="A245" s="10" t="s">
        <v>373</v>
      </c>
      <c r="B245" s="11" t="s">
        <v>19</v>
      </c>
      <c r="C245" s="12">
        <v>0.01</v>
      </c>
      <c r="D245" s="11" t="s">
        <v>21</v>
      </c>
      <c r="E245" s="22">
        <v>104.252</v>
      </c>
      <c r="F245" s="22">
        <v>103.452</v>
      </c>
      <c r="G245" s="22">
        <v>104.352</v>
      </c>
      <c r="H245" s="10" t="s">
        <v>374</v>
      </c>
      <c r="I245" s="22">
        <v>104.28100000000001</v>
      </c>
      <c r="J245" s="19">
        <f t="shared" ref="J245:J263" si="51">IF(B245="buy",I245-E245,E245-I245)</f>
        <v>2.9000000000010573E-2</v>
      </c>
      <c r="K245" s="20">
        <f t="shared" ref="K245:K263" si="52">IF(OR(D245="usdjpy",D245="gbpjpy",D245="cadjpy",D245="audjpy",D245="eurjpy"),J245*10000,J245*1000000)</f>
        <v>290.00000000010573</v>
      </c>
      <c r="L245" s="14">
        <f t="shared" ref="L245:L263" si="53">K245*C245</f>
        <v>2.9000000000010573</v>
      </c>
      <c r="M245" s="12">
        <v>0.28000000000000003</v>
      </c>
      <c r="N245">
        <v>20131224</v>
      </c>
    </row>
    <row r="246" spans="1:16">
      <c r="A246" s="10" t="s">
        <v>375</v>
      </c>
      <c r="B246" s="11" t="s">
        <v>20</v>
      </c>
      <c r="C246" s="12">
        <v>0.01</v>
      </c>
      <c r="D246" s="11" t="s">
        <v>21</v>
      </c>
      <c r="E246" s="22">
        <v>104.297</v>
      </c>
      <c r="F246" s="22">
        <v>105.087</v>
      </c>
      <c r="G246" s="22">
        <v>104.187</v>
      </c>
      <c r="H246" s="10" t="s">
        <v>376</v>
      </c>
      <c r="I246" s="22">
        <v>104.313</v>
      </c>
      <c r="J246" s="19">
        <f t="shared" si="51"/>
        <v>-1.6000000000005343E-2</v>
      </c>
      <c r="K246" s="20">
        <f t="shared" si="52"/>
        <v>-160.00000000005343</v>
      </c>
      <c r="L246" s="14">
        <f t="shared" si="53"/>
        <v>-1.6000000000005343</v>
      </c>
      <c r="M246" s="12">
        <v>-0.15</v>
      </c>
    </row>
    <row r="247" spans="1:16">
      <c r="A247" s="10" t="s">
        <v>377</v>
      </c>
      <c r="B247" s="11" t="s">
        <v>20</v>
      </c>
      <c r="C247" s="12">
        <v>0.01</v>
      </c>
      <c r="D247" s="11" t="s">
        <v>21</v>
      </c>
      <c r="E247" s="22">
        <v>104.315</v>
      </c>
      <c r="F247" s="22">
        <v>105.114</v>
      </c>
      <c r="G247" s="22">
        <v>104.214</v>
      </c>
      <c r="H247" s="10" t="s">
        <v>378</v>
      </c>
      <c r="I247" s="22">
        <v>104.26600000000001</v>
      </c>
      <c r="J247" s="19">
        <f t="shared" si="51"/>
        <v>4.8999999999992383E-2</v>
      </c>
      <c r="K247" s="20">
        <f t="shared" si="52"/>
        <v>489.99999999992383</v>
      </c>
      <c r="L247" s="14">
        <f t="shared" si="53"/>
        <v>4.8999999999992383</v>
      </c>
      <c r="M247" s="12">
        <v>0.47</v>
      </c>
    </row>
    <row r="248" spans="1:16">
      <c r="A248" s="10" t="s">
        <v>379</v>
      </c>
      <c r="B248" s="11" t="s">
        <v>20</v>
      </c>
      <c r="C248" s="12">
        <v>0.01</v>
      </c>
      <c r="D248" s="11" t="s">
        <v>21</v>
      </c>
      <c r="E248" s="22">
        <v>104.28700000000001</v>
      </c>
      <c r="F248" s="22">
        <v>105.089</v>
      </c>
      <c r="G248" s="22">
        <v>104.18899999999999</v>
      </c>
      <c r="H248" s="10" t="s">
        <v>378</v>
      </c>
      <c r="I248" s="22">
        <v>104.267</v>
      </c>
      <c r="J248" s="19">
        <f t="shared" si="51"/>
        <v>2.0000000000010232E-2</v>
      </c>
      <c r="K248" s="20">
        <f t="shared" si="52"/>
        <v>200.00000000010232</v>
      </c>
      <c r="L248" s="14">
        <f t="shared" si="53"/>
        <v>2.0000000000010232</v>
      </c>
      <c r="M248" s="12">
        <v>0.19</v>
      </c>
    </row>
    <row r="249" spans="1:16">
      <c r="A249" s="10" t="s">
        <v>380</v>
      </c>
      <c r="B249" s="11" t="s">
        <v>19</v>
      </c>
      <c r="C249" s="12">
        <v>0.01</v>
      </c>
      <c r="D249" s="11" t="s">
        <v>21</v>
      </c>
      <c r="E249" s="22">
        <v>104.16500000000001</v>
      </c>
      <c r="F249" s="22">
        <v>103.36799999999999</v>
      </c>
      <c r="G249" s="22">
        <v>104.268</v>
      </c>
      <c r="H249" s="10" t="s">
        <v>381</v>
      </c>
      <c r="I249" s="22">
        <v>104.25700000000001</v>
      </c>
      <c r="J249" s="19">
        <f t="shared" si="51"/>
        <v>9.1999999999998749E-2</v>
      </c>
      <c r="K249" s="20">
        <f t="shared" si="52"/>
        <v>919.99999999998749</v>
      </c>
      <c r="L249" s="14">
        <f t="shared" si="53"/>
        <v>9.1999999999998749</v>
      </c>
      <c r="M249" s="12">
        <v>0.88</v>
      </c>
    </row>
    <row r="250" spans="1:16">
      <c r="A250" s="10" t="s">
        <v>382</v>
      </c>
      <c r="B250" s="11" t="s">
        <v>19</v>
      </c>
      <c r="C250" s="12">
        <v>0.01</v>
      </c>
      <c r="D250" s="11" t="s">
        <v>21</v>
      </c>
      <c r="E250" s="22">
        <v>104.24</v>
      </c>
      <c r="F250" s="22">
        <v>103.44</v>
      </c>
      <c r="G250" s="22">
        <v>104.34</v>
      </c>
      <c r="H250" s="10" t="s">
        <v>381</v>
      </c>
      <c r="I250" s="22">
        <v>104.253</v>
      </c>
      <c r="J250" s="19">
        <f t="shared" si="51"/>
        <v>1.300000000000523E-2</v>
      </c>
      <c r="K250" s="20">
        <f t="shared" si="52"/>
        <v>130.0000000000523</v>
      </c>
      <c r="L250" s="14">
        <f t="shared" si="53"/>
        <v>1.300000000000523</v>
      </c>
      <c r="M250" s="12">
        <v>0.12</v>
      </c>
    </row>
    <row r="251" spans="1:16">
      <c r="A251" s="10" t="s">
        <v>383</v>
      </c>
      <c r="B251" s="11" t="s">
        <v>20</v>
      </c>
      <c r="C251" s="12">
        <v>0.01</v>
      </c>
      <c r="D251" s="11" t="s">
        <v>21</v>
      </c>
      <c r="E251" s="22">
        <v>104.224</v>
      </c>
      <c r="F251" s="22">
        <v>0</v>
      </c>
      <c r="G251" s="22">
        <v>0</v>
      </c>
      <c r="H251" s="10" t="s">
        <v>384</v>
      </c>
      <c r="I251" s="22">
        <v>104.221</v>
      </c>
      <c r="J251" s="19">
        <f t="shared" si="51"/>
        <v>3.0000000000001137E-3</v>
      </c>
      <c r="K251" s="20">
        <f t="shared" si="52"/>
        <v>30.000000000001137</v>
      </c>
      <c r="L251" s="14">
        <f t="shared" si="53"/>
        <v>0.30000000000001137</v>
      </c>
      <c r="M251" s="12">
        <v>0.03</v>
      </c>
    </row>
    <row r="252" spans="1:16">
      <c r="A252" s="10" t="s">
        <v>385</v>
      </c>
      <c r="B252" s="11" t="s">
        <v>20</v>
      </c>
      <c r="C252" s="12">
        <v>0.01</v>
      </c>
      <c r="D252" s="11" t="s">
        <v>21</v>
      </c>
      <c r="E252" s="22">
        <v>104.325</v>
      </c>
      <c r="F252" s="22">
        <v>0</v>
      </c>
      <c r="G252" s="22">
        <v>0</v>
      </c>
      <c r="H252" s="10" t="s">
        <v>384</v>
      </c>
      <c r="I252" s="22">
        <v>104.223</v>
      </c>
      <c r="J252" s="19">
        <f t="shared" si="51"/>
        <v>0.10200000000000387</v>
      </c>
      <c r="K252" s="20">
        <f t="shared" si="52"/>
        <v>1020.0000000000387</v>
      </c>
      <c r="L252" s="14">
        <f t="shared" si="53"/>
        <v>10.200000000000387</v>
      </c>
      <c r="M252" s="12">
        <v>0.98</v>
      </c>
    </row>
    <row r="253" spans="1:16">
      <c r="A253" s="10" t="s">
        <v>386</v>
      </c>
      <c r="B253" s="11" t="s">
        <v>20</v>
      </c>
      <c r="C253" s="12">
        <v>0.01</v>
      </c>
      <c r="D253" s="11" t="s">
        <v>21</v>
      </c>
      <c r="E253" s="22">
        <v>104.182</v>
      </c>
      <c r="F253" s="22">
        <v>0</v>
      </c>
      <c r="G253" s="22">
        <v>0</v>
      </c>
      <c r="H253" s="10" t="s">
        <v>387</v>
      </c>
      <c r="I253" s="22">
        <v>104.321</v>
      </c>
      <c r="J253" s="19">
        <f t="shared" si="51"/>
        <v>-0.13899999999999579</v>
      </c>
      <c r="K253" s="20">
        <f t="shared" si="52"/>
        <v>-1389.9999999999579</v>
      </c>
      <c r="L253" s="14">
        <f t="shared" si="53"/>
        <v>-13.899999999999579</v>
      </c>
      <c r="M253" s="12">
        <v>-1.33</v>
      </c>
    </row>
    <row r="254" spans="1:16">
      <c r="A254" s="10" t="s">
        <v>388</v>
      </c>
      <c r="B254" s="11" t="s">
        <v>20</v>
      </c>
      <c r="C254" s="12">
        <v>0.01</v>
      </c>
      <c r="D254" s="11" t="s">
        <v>21</v>
      </c>
      <c r="E254" s="22">
        <v>104.07599999999999</v>
      </c>
      <c r="F254" s="22">
        <v>0</v>
      </c>
      <c r="G254" s="22">
        <v>0</v>
      </c>
      <c r="H254" s="10" t="s">
        <v>387</v>
      </c>
      <c r="I254" s="22">
        <v>104.321</v>
      </c>
      <c r="J254" s="19">
        <f t="shared" si="51"/>
        <v>-0.24500000000000455</v>
      </c>
      <c r="K254" s="20">
        <f t="shared" si="52"/>
        <v>-2450.0000000000455</v>
      </c>
      <c r="L254" s="14">
        <f t="shared" si="53"/>
        <v>-24.500000000000455</v>
      </c>
      <c r="M254" s="12">
        <v>-2.35</v>
      </c>
    </row>
    <row r="255" spans="1:16">
      <c r="A255" s="10" t="s">
        <v>389</v>
      </c>
      <c r="B255" s="11" t="s">
        <v>20</v>
      </c>
      <c r="C255" s="12">
        <v>0.06</v>
      </c>
      <c r="D255" s="11" t="s">
        <v>21</v>
      </c>
      <c r="E255" s="22">
        <v>104.285</v>
      </c>
      <c r="F255" s="22">
        <v>0</v>
      </c>
      <c r="G255" s="22">
        <v>0</v>
      </c>
      <c r="H255" s="10" t="s">
        <v>387</v>
      </c>
      <c r="I255" s="22">
        <v>104.321</v>
      </c>
      <c r="J255" s="19">
        <f t="shared" si="51"/>
        <v>-3.6000000000001364E-2</v>
      </c>
      <c r="K255" s="20">
        <f t="shared" si="52"/>
        <v>-360.00000000001364</v>
      </c>
      <c r="L255" s="14">
        <f t="shared" si="53"/>
        <v>-21.600000000000819</v>
      </c>
      <c r="M255" s="12">
        <v>-2.0699999999999998</v>
      </c>
    </row>
    <row r="256" spans="1:16">
      <c r="A256" s="10" t="s">
        <v>390</v>
      </c>
      <c r="B256" s="11" t="s">
        <v>20</v>
      </c>
      <c r="C256" s="12">
        <v>0.11</v>
      </c>
      <c r="D256" s="11" t="s">
        <v>21</v>
      </c>
      <c r="E256" s="22">
        <v>104.38500000000001</v>
      </c>
      <c r="F256" s="22">
        <v>0</v>
      </c>
      <c r="G256" s="22">
        <v>0</v>
      </c>
      <c r="H256" s="10" t="s">
        <v>391</v>
      </c>
      <c r="I256" s="22">
        <v>104.321</v>
      </c>
      <c r="J256" s="19">
        <f t="shared" si="51"/>
        <v>6.4000000000007162E-2</v>
      </c>
      <c r="K256" s="20">
        <f t="shared" si="52"/>
        <v>640.00000000007162</v>
      </c>
      <c r="L256" s="14">
        <f t="shared" si="53"/>
        <v>70.400000000007878</v>
      </c>
      <c r="M256" s="12">
        <v>6.75</v>
      </c>
    </row>
    <row r="257" spans="1:16">
      <c r="A257" s="10" t="s">
        <v>392</v>
      </c>
      <c r="B257" s="11" t="s">
        <v>20</v>
      </c>
      <c r="C257" s="12">
        <v>0.01</v>
      </c>
      <c r="D257" s="11" t="s">
        <v>21</v>
      </c>
      <c r="E257" s="22">
        <v>104.092</v>
      </c>
      <c r="F257" s="22">
        <v>0</v>
      </c>
      <c r="G257" s="22">
        <v>0</v>
      </c>
      <c r="H257" s="10" t="s">
        <v>393</v>
      </c>
      <c r="I257" s="22">
        <v>104.331</v>
      </c>
      <c r="J257" s="19">
        <f t="shared" si="51"/>
        <v>-0.23900000000000432</v>
      </c>
      <c r="K257" s="20">
        <f t="shared" si="52"/>
        <v>-2390.0000000000432</v>
      </c>
      <c r="L257" s="14">
        <f t="shared" si="53"/>
        <v>-23.900000000000432</v>
      </c>
      <c r="M257" s="12">
        <v>-2.29</v>
      </c>
    </row>
    <row r="258" spans="1:16">
      <c r="A258" s="10" t="s">
        <v>394</v>
      </c>
      <c r="B258" s="11" t="s">
        <v>20</v>
      </c>
      <c r="C258" s="12">
        <v>0.06</v>
      </c>
      <c r="D258" s="11" t="s">
        <v>21</v>
      </c>
      <c r="E258" s="22">
        <v>104.295</v>
      </c>
      <c r="F258" s="22">
        <v>0</v>
      </c>
      <c r="G258" s="22">
        <v>0</v>
      </c>
      <c r="H258" s="10" t="s">
        <v>393</v>
      </c>
      <c r="I258" s="22">
        <v>104.33</v>
      </c>
      <c r="J258" s="19">
        <f t="shared" si="51"/>
        <v>-3.4999999999996589E-2</v>
      </c>
      <c r="K258" s="20">
        <f t="shared" si="52"/>
        <v>-349.99999999996589</v>
      </c>
      <c r="L258" s="14">
        <f t="shared" si="53"/>
        <v>-20.999999999997954</v>
      </c>
      <c r="M258" s="12">
        <v>-2.0099999999999998</v>
      </c>
    </row>
    <row r="259" spans="1:16">
      <c r="A259" s="10" t="s">
        <v>395</v>
      </c>
      <c r="B259" s="11" t="s">
        <v>20</v>
      </c>
      <c r="C259" s="12">
        <v>0.01</v>
      </c>
      <c r="D259" s="11" t="s">
        <v>21</v>
      </c>
      <c r="E259" s="22">
        <v>104.193</v>
      </c>
      <c r="F259" s="22">
        <v>0</v>
      </c>
      <c r="G259" s="22">
        <v>0</v>
      </c>
      <c r="H259" s="10" t="s">
        <v>393</v>
      </c>
      <c r="I259" s="22">
        <v>104.33</v>
      </c>
      <c r="J259" s="19">
        <f t="shared" si="51"/>
        <v>-0.13700000000000045</v>
      </c>
      <c r="K259" s="20">
        <f t="shared" si="52"/>
        <v>-1370.0000000000045</v>
      </c>
      <c r="L259" s="14">
        <f t="shared" si="53"/>
        <v>-13.700000000000045</v>
      </c>
      <c r="M259" s="12">
        <v>-1.31</v>
      </c>
    </row>
    <row r="260" spans="1:16">
      <c r="A260" s="10" t="s">
        <v>396</v>
      </c>
      <c r="B260" s="11" t="s">
        <v>20</v>
      </c>
      <c r="C260" s="12">
        <v>0.11</v>
      </c>
      <c r="D260" s="11" t="s">
        <v>21</v>
      </c>
      <c r="E260" s="22">
        <v>104.396</v>
      </c>
      <c r="F260" s="22">
        <v>0</v>
      </c>
      <c r="G260" s="22">
        <v>0</v>
      </c>
      <c r="H260" s="10" t="s">
        <v>393</v>
      </c>
      <c r="I260" s="22">
        <v>104.331</v>
      </c>
      <c r="J260" s="19">
        <f t="shared" si="51"/>
        <v>6.4999999999997726E-2</v>
      </c>
      <c r="K260" s="20">
        <f t="shared" si="52"/>
        <v>649.99999999997726</v>
      </c>
      <c r="L260" s="14">
        <f t="shared" si="53"/>
        <v>71.499999999997499</v>
      </c>
      <c r="M260" s="12">
        <v>6.85</v>
      </c>
    </row>
    <row r="261" spans="1:16">
      <c r="A261" s="10" t="s">
        <v>386</v>
      </c>
      <c r="B261" s="11" t="s">
        <v>20</v>
      </c>
      <c r="C261" s="12">
        <v>0.01</v>
      </c>
      <c r="D261" s="11" t="s">
        <v>21</v>
      </c>
      <c r="E261" s="22">
        <v>104.187</v>
      </c>
      <c r="F261" s="22">
        <v>0</v>
      </c>
      <c r="G261" s="22">
        <v>0</v>
      </c>
      <c r="H261" s="10" t="s">
        <v>393</v>
      </c>
      <c r="I261" s="22">
        <v>104.339</v>
      </c>
      <c r="J261" s="19">
        <f t="shared" si="51"/>
        <v>-0.15200000000000102</v>
      </c>
      <c r="K261" s="20">
        <f t="shared" si="52"/>
        <v>-1520.0000000000102</v>
      </c>
      <c r="L261" s="14">
        <f t="shared" si="53"/>
        <v>-15.200000000000102</v>
      </c>
      <c r="M261" s="12">
        <v>-1.46</v>
      </c>
    </row>
    <row r="262" spans="1:16">
      <c r="A262" s="10" t="s">
        <v>396</v>
      </c>
      <c r="B262" s="11" t="s">
        <v>20</v>
      </c>
      <c r="C262" s="12">
        <v>0.06</v>
      </c>
      <c r="D262" s="11" t="s">
        <v>21</v>
      </c>
      <c r="E262" s="22">
        <v>104.392</v>
      </c>
      <c r="F262" s="22">
        <v>0</v>
      </c>
      <c r="G262" s="22">
        <v>0</v>
      </c>
      <c r="H262" s="10" t="s">
        <v>393</v>
      </c>
      <c r="I262" s="22">
        <v>104.34099999999999</v>
      </c>
      <c r="J262" s="19">
        <f t="shared" si="51"/>
        <v>5.1000000000001933E-2</v>
      </c>
      <c r="K262" s="20">
        <f t="shared" si="52"/>
        <v>510.00000000001933</v>
      </c>
      <c r="L262" s="14">
        <f t="shared" si="53"/>
        <v>30.60000000000116</v>
      </c>
      <c r="M262" s="12">
        <v>2.93</v>
      </c>
    </row>
    <row r="263" spans="1:16">
      <c r="A263" s="10" t="s">
        <v>394</v>
      </c>
      <c r="B263" s="11" t="s">
        <v>20</v>
      </c>
      <c r="C263" s="12">
        <v>0.01</v>
      </c>
      <c r="D263" s="11" t="s">
        <v>21</v>
      </c>
      <c r="E263" s="22">
        <v>104.289</v>
      </c>
      <c r="F263" s="22">
        <v>0</v>
      </c>
      <c r="G263" s="22">
        <v>0</v>
      </c>
      <c r="H263" s="10" t="s">
        <v>393</v>
      </c>
      <c r="I263" s="22">
        <v>104.339</v>
      </c>
      <c r="J263" s="19">
        <f t="shared" si="51"/>
        <v>-4.9999999999997158E-2</v>
      </c>
      <c r="K263" s="20">
        <f t="shared" si="52"/>
        <v>-499.99999999997158</v>
      </c>
      <c r="L263" s="14">
        <f t="shared" si="53"/>
        <v>-4.9999999999997158</v>
      </c>
      <c r="M263" s="12">
        <v>-0.48</v>
      </c>
      <c r="N263" s="30" t="s">
        <v>66</v>
      </c>
      <c r="O263" s="31">
        <f>SUM(L245:L263)</f>
        <v>62.900000000009015</v>
      </c>
      <c r="P263" s="32">
        <f>SUM(M245:M263)</f>
        <v>6.0299999999999994</v>
      </c>
    </row>
    <row r="264" spans="1:16">
      <c r="A264" s="10" t="s">
        <v>397</v>
      </c>
      <c r="B264" s="11" t="s">
        <v>20</v>
      </c>
      <c r="C264" s="12">
        <v>0.01</v>
      </c>
      <c r="D264" s="11" t="s">
        <v>21</v>
      </c>
      <c r="E264" s="22">
        <v>104.764</v>
      </c>
      <c r="F264" s="22">
        <v>105.56100000000001</v>
      </c>
      <c r="G264" s="22">
        <v>104.661</v>
      </c>
      <c r="H264" s="10" t="s">
        <v>398</v>
      </c>
      <c r="I264" s="22">
        <v>104.718</v>
      </c>
      <c r="J264" s="19">
        <f t="shared" ref="J264:J275" si="54">IF(B264="buy",I264-E264,E264-I264)</f>
        <v>4.5999999999992269E-2</v>
      </c>
      <c r="K264" s="20">
        <f t="shared" ref="K264:K275" si="55">IF(OR(D264="usdjpy",D264="gbpjpy",D264="cadjpy",D264="audjpy",D264="eurjpy"),J264*10000,J264*1000000)</f>
        <v>459.99999999992269</v>
      </c>
      <c r="L264" s="14">
        <f t="shared" ref="L264:L275" si="56">K264*C264</f>
        <v>4.5999999999992269</v>
      </c>
      <c r="M264" s="12">
        <v>0.44</v>
      </c>
      <c r="N264">
        <v>20131226</v>
      </c>
    </row>
    <row r="265" spans="1:16">
      <c r="A265" s="10" t="s">
        <v>399</v>
      </c>
      <c r="B265" s="11" t="s">
        <v>20</v>
      </c>
      <c r="C265" s="12">
        <v>0.01</v>
      </c>
      <c r="D265" s="11" t="s">
        <v>21</v>
      </c>
      <c r="E265" s="22">
        <v>104.73699999999999</v>
      </c>
      <c r="F265" s="22">
        <v>105.53700000000001</v>
      </c>
      <c r="G265" s="22">
        <v>104.637</v>
      </c>
      <c r="H265" s="10" t="s">
        <v>398</v>
      </c>
      <c r="I265" s="22">
        <v>104.71299999999999</v>
      </c>
      <c r="J265" s="19">
        <f t="shared" si="54"/>
        <v>2.4000000000000909E-2</v>
      </c>
      <c r="K265" s="20">
        <f t="shared" si="55"/>
        <v>240.00000000000909</v>
      </c>
      <c r="L265" s="14">
        <f t="shared" si="56"/>
        <v>2.4000000000000909</v>
      </c>
      <c r="M265" s="12">
        <v>0.23</v>
      </c>
    </row>
    <row r="266" spans="1:16">
      <c r="A266" s="10" t="s">
        <v>400</v>
      </c>
      <c r="B266" s="11" t="s">
        <v>19</v>
      </c>
      <c r="C266" s="12">
        <v>0.01</v>
      </c>
      <c r="D266" s="11" t="s">
        <v>21</v>
      </c>
      <c r="E266" s="22">
        <v>104.7</v>
      </c>
      <c r="F266" s="22">
        <v>103.901</v>
      </c>
      <c r="G266" s="22">
        <v>104.801</v>
      </c>
      <c r="H266" s="10" t="s">
        <v>399</v>
      </c>
      <c r="I266" s="22">
        <v>104.73699999999999</v>
      </c>
      <c r="J266" s="19">
        <f t="shared" si="54"/>
        <v>3.6999999999991928E-2</v>
      </c>
      <c r="K266" s="20">
        <f t="shared" si="55"/>
        <v>369.99999999991928</v>
      </c>
      <c r="L266" s="14">
        <f t="shared" si="56"/>
        <v>3.6999999999991928</v>
      </c>
      <c r="M266" s="12">
        <v>0.35</v>
      </c>
    </row>
    <row r="267" spans="1:16">
      <c r="A267" s="10" t="s">
        <v>401</v>
      </c>
      <c r="B267" s="11" t="s">
        <v>19</v>
      </c>
      <c r="C267" s="12">
        <v>0.01</v>
      </c>
      <c r="D267" s="11" t="s">
        <v>21</v>
      </c>
      <c r="E267" s="22">
        <v>104.739</v>
      </c>
      <c r="F267" s="22">
        <v>103.93899999999999</v>
      </c>
      <c r="G267" s="22">
        <v>104.839</v>
      </c>
      <c r="H267" s="10" t="s">
        <v>399</v>
      </c>
      <c r="I267" s="22">
        <v>104.732</v>
      </c>
      <c r="J267" s="19">
        <f t="shared" si="54"/>
        <v>-7.0000000000050022E-3</v>
      </c>
      <c r="K267" s="20">
        <f t="shared" si="55"/>
        <v>-70.000000000050022</v>
      </c>
      <c r="L267" s="14">
        <f t="shared" si="56"/>
        <v>-0.70000000000050022</v>
      </c>
      <c r="M267" s="12">
        <v>-7.0000000000000007E-2</v>
      </c>
    </row>
    <row r="268" spans="1:16">
      <c r="A268" s="10" t="s">
        <v>402</v>
      </c>
      <c r="B268" s="11" t="s">
        <v>20</v>
      </c>
      <c r="C268" s="12">
        <v>0.01</v>
      </c>
      <c r="D268" s="11" t="s">
        <v>21</v>
      </c>
      <c r="E268" s="22">
        <v>104.798</v>
      </c>
      <c r="F268" s="22">
        <v>105.602</v>
      </c>
      <c r="G268" s="22">
        <v>104.702</v>
      </c>
      <c r="H268" s="10" t="s">
        <v>403</v>
      </c>
      <c r="I268" s="22">
        <v>104.758</v>
      </c>
      <c r="J268" s="19">
        <f t="shared" si="54"/>
        <v>4.0000000000006253E-2</v>
      </c>
      <c r="K268" s="20">
        <f t="shared" si="55"/>
        <v>400.00000000006253</v>
      </c>
      <c r="L268" s="14">
        <f t="shared" si="56"/>
        <v>4.0000000000006253</v>
      </c>
      <c r="M268" s="12">
        <v>0.38</v>
      </c>
    </row>
    <row r="269" spans="1:16">
      <c r="A269" s="10" t="s">
        <v>404</v>
      </c>
      <c r="B269" s="11" t="s">
        <v>20</v>
      </c>
      <c r="C269" s="12">
        <v>0.01</v>
      </c>
      <c r="D269" s="11" t="s">
        <v>21</v>
      </c>
      <c r="E269" s="22">
        <v>104.756</v>
      </c>
      <c r="F269" s="22">
        <v>105.557</v>
      </c>
      <c r="G269" s="22">
        <v>104.657</v>
      </c>
      <c r="H269" s="10" t="s">
        <v>405</v>
      </c>
      <c r="I269" s="22">
        <v>104.75</v>
      </c>
      <c r="J269" s="19">
        <f t="shared" si="54"/>
        <v>6.0000000000002274E-3</v>
      </c>
      <c r="K269" s="20">
        <f t="shared" si="55"/>
        <v>60.000000000002274</v>
      </c>
      <c r="L269" s="14">
        <f t="shared" si="56"/>
        <v>0.60000000000002274</v>
      </c>
      <c r="M269" s="12">
        <v>0.06</v>
      </c>
    </row>
    <row r="270" spans="1:16">
      <c r="A270" s="10" t="s">
        <v>406</v>
      </c>
      <c r="B270" s="11" t="s">
        <v>20</v>
      </c>
      <c r="C270" s="12">
        <v>0.01</v>
      </c>
      <c r="D270" s="11" t="s">
        <v>21</v>
      </c>
      <c r="E270" s="22">
        <v>104.53</v>
      </c>
      <c r="F270" s="22">
        <v>0</v>
      </c>
      <c r="G270" s="22">
        <v>0</v>
      </c>
      <c r="H270" s="10" t="s">
        <v>407</v>
      </c>
      <c r="I270" s="22">
        <v>104.67400000000001</v>
      </c>
      <c r="J270" s="19">
        <f t="shared" si="54"/>
        <v>-0.14400000000000546</v>
      </c>
      <c r="K270" s="20">
        <f t="shared" si="55"/>
        <v>-1440.0000000000546</v>
      </c>
      <c r="L270" s="14">
        <f t="shared" si="56"/>
        <v>-14.400000000000546</v>
      </c>
      <c r="M270" s="12">
        <v>-1.38</v>
      </c>
    </row>
    <row r="271" spans="1:16">
      <c r="A271" s="10" t="s">
        <v>408</v>
      </c>
      <c r="B271" s="11" t="s">
        <v>20</v>
      </c>
      <c r="C271" s="12">
        <v>0.01</v>
      </c>
      <c r="D271" s="11" t="s">
        <v>21</v>
      </c>
      <c r="E271" s="22">
        <v>104.428</v>
      </c>
      <c r="F271" s="22">
        <v>0</v>
      </c>
      <c r="G271" s="22">
        <v>0</v>
      </c>
      <c r="H271" s="10" t="s">
        <v>407</v>
      </c>
      <c r="I271" s="22">
        <v>104.669</v>
      </c>
      <c r="J271" s="19">
        <f t="shared" si="54"/>
        <v>-0.24099999999999966</v>
      </c>
      <c r="K271" s="20">
        <f t="shared" si="55"/>
        <v>-2409.9999999999964</v>
      </c>
      <c r="L271" s="14">
        <f t="shared" si="56"/>
        <v>-24.099999999999966</v>
      </c>
      <c r="M271" s="12">
        <v>-2.2999999999999998</v>
      </c>
    </row>
    <row r="272" spans="1:16">
      <c r="A272" s="10" t="s">
        <v>409</v>
      </c>
      <c r="B272" s="11" t="s">
        <v>20</v>
      </c>
      <c r="C272" s="12">
        <v>0.11</v>
      </c>
      <c r="D272" s="11" t="s">
        <v>21</v>
      </c>
      <c r="E272" s="22">
        <v>104.733</v>
      </c>
      <c r="F272" s="22">
        <v>0</v>
      </c>
      <c r="G272" s="22">
        <v>0</v>
      </c>
      <c r="H272" s="10" t="s">
        <v>407</v>
      </c>
      <c r="I272" s="22">
        <v>104.66500000000001</v>
      </c>
      <c r="J272" s="19">
        <f t="shared" si="54"/>
        <v>6.799999999999784E-2</v>
      </c>
      <c r="K272" s="20">
        <f t="shared" si="55"/>
        <v>679.9999999999784</v>
      </c>
      <c r="L272" s="14">
        <f t="shared" si="56"/>
        <v>74.799999999997624</v>
      </c>
      <c r="M272" s="12">
        <v>7.15</v>
      </c>
    </row>
    <row r="273" spans="1:16">
      <c r="A273" s="10" t="s">
        <v>410</v>
      </c>
      <c r="B273" s="11" t="s">
        <v>20</v>
      </c>
      <c r="C273" s="12">
        <v>0.06</v>
      </c>
      <c r="D273" s="11" t="s">
        <v>21</v>
      </c>
      <c r="E273" s="22">
        <v>104.631</v>
      </c>
      <c r="F273" s="22">
        <v>0</v>
      </c>
      <c r="G273" s="22">
        <v>0</v>
      </c>
      <c r="H273" s="10" t="s">
        <v>407</v>
      </c>
      <c r="I273" s="22">
        <v>104.667</v>
      </c>
      <c r="J273" s="19">
        <f t="shared" si="54"/>
        <v>-3.6000000000001364E-2</v>
      </c>
      <c r="K273" s="20">
        <f t="shared" si="55"/>
        <v>-360.00000000001364</v>
      </c>
      <c r="L273" s="14">
        <f t="shared" si="56"/>
        <v>-21.600000000000819</v>
      </c>
      <c r="M273" s="12">
        <v>-2.06</v>
      </c>
    </row>
    <row r="274" spans="1:16">
      <c r="A274" s="10" t="s">
        <v>411</v>
      </c>
      <c r="B274" s="11" t="s">
        <v>20</v>
      </c>
      <c r="C274" s="12">
        <v>0.01</v>
      </c>
      <c r="D274" s="11" t="s">
        <v>21</v>
      </c>
      <c r="E274" s="22">
        <v>104.792</v>
      </c>
      <c r="F274" s="22">
        <v>0</v>
      </c>
      <c r="G274" s="22">
        <v>0</v>
      </c>
      <c r="H274" s="10" t="s">
        <v>407</v>
      </c>
      <c r="I274" s="22">
        <v>104.688</v>
      </c>
      <c r="J274" s="19">
        <f t="shared" si="54"/>
        <v>0.1039999999999992</v>
      </c>
      <c r="K274" s="20">
        <f t="shared" si="55"/>
        <v>1039.999999999992</v>
      </c>
      <c r="L274" s="14">
        <f t="shared" si="56"/>
        <v>10.39999999999992</v>
      </c>
      <c r="M274" s="12">
        <v>0.99</v>
      </c>
    </row>
    <row r="275" spans="1:16">
      <c r="A275" s="10" t="s">
        <v>412</v>
      </c>
      <c r="B275" s="11" t="s">
        <v>20</v>
      </c>
      <c r="C275" s="12">
        <v>0.01</v>
      </c>
      <c r="D275" s="11" t="s">
        <v>21</v>
      </c>
      <c r="E275" s="22">
        <v>104.691</v>
      </c>
      <c r="F275" s="22">
        <v>0</v>
      </c>
      <c r="G275" s="22">
        <v>0</v>
      </c>
      <c r="H275" s="10" t="s">
        <v>407</v>
      </c>
      <c r="I275" s="22">
        <v>104.69</v>
      </c>
      <c r="J275" s="19">
        <f t="shared" si="54"/>
        <v>1.0000000000047748E-3</v>
      </c>
      <c r="K275" s="20">
        <f t="shared" si="55"/>
        <v>10.000000000047748</v>
      </c>
      <c r="L275" s="14">
        <f t="shared" si="56"/>
        <v>0.10000000000047748</v>
      </c>
      <c r="M275" s="12">
        <v>0.01</v>
      </c>
      <c r="N275" s="30" t="s">
        <v>66</v>
      </c>
      <c r="O275" s="31">
        <f>SUM(L264:L275)</f>
        <v>39.79999999999535</v>
      </c>
      <c r="P275" s="32">
        <f>SUM(M264:M275)</f>
        <v>3.8000000000000007</v>
      </c>
    </row>
    <row r="276" spans="1:16">
      <c r="A276" s="10" t="s">
        <v>413</v>
      </c>
      <c r="B276" s="11" t="s">
        <v>20</v>
      </c>
      <c r="C276" s="12">
        <v>0.01</v>
      </c>
      <c r="D276" s="11" t="s">
        <v>21</v>
      </c>
      <c r="E276" s="22">
        <v>104.931</v>
      </c>
      <c r="F276" s="22">
        <v>105.736</v>
      </c>
      <c r="G276" s="22">
        <v>104.836</v>
      </c>
      <c r="H276" s="10" t="s">
        <v>414</v>
      </c>
      <c r="I276" s="22">
        <v>104.922</v>
      </c>
      <c r="J276" s="19">
        <f t="shared" ref="J276:J281" si="57">IF(B276="buy",I276-E276,E276-I276)</f>
        <v>9.0000000000003411E-3</v>
      </c>
      <c r="K276" s="20">
        <f t="shared" ref="K276:K281" si="58">IF(OR(D276="usdjpy",D276="gbpjpy",D276="cadjpy",D276="audjpy",D276="eurjpy"),J276*10000,J276*1000000)</f>
        <v>90.000000000003411</v>
      </c>
      <c r="L276" s="14">
        <f t="shared" ref="L276:L281" si="59">K276*C276</f>
        <v>0.90000000000003411</v>
      </c>
      <c r="M276" s="12">
        <v>0.09</v>
      </c>
      <c r="N276">
        <v>20131227</v>
      </c>
    </row>
    <row r="277" spans="1:16">
      <c r="A277" s="10" t="s">
        <v>415</v>
      </c>
      <c r="B277" s="11" t="s">
        <v>19</v>
      </c>
      <c r="C277" s="12">
        <v>0.01</v>
      </c>
      <c r="D277" s="11" t="s">
        <v>21</v>
      </c>
      <c r="E277" s="22">
        <v>104.703</v>
      </c>
      <c r="F277" s="22">
        <v>103.90600000000001</v>
      </c>
      <c r="G277" s="22">
        <v>104.806</v>
      </c>
      <c r="H277" s="10" t="s">
        <v>416</v>
      </c>
      <c r="I277" s="22">
        <v>104.76900000000001</v>
      </c>
      <c r="J277" s="19">
        <f t="shared" si="57"/>
        <v>6.6000000000002501E-2</v>
      </c>
      <c r="K277" s="20">
        <f t="shared" si="58"/>
        <v>660.00000000002501</v>
      </c>
      <c r="L277" s="14">
        <f t="shared" si="59"/>
        <v>6.6000000000002501</v>
      </c>
      <c r="M277" s="12">
        <v>0.63</v>
      </c>
    </row>
    <row r="278" spans="1:16">
      <c r="A278" s="10" t="s">
        <v>417</v>
      </c>
      <c r="B278" s="11" t="s">
        <v>19</v>
      </c>
      <c r="C278" s="12">
        <v>0.01</v>
      </c>
      <c r="D278" s="11" t="s">
        <v>21</v>
      </c>
      <c r="E278" s="22">
        <v>104.74299999999999</v>
      </c>
      <c r="F278" s="22">
        <v>103.926</v>
      </c>
      <c r="G278" s="22">
        <v>104.82599999999999</v>
      </c>
      <c r="H278" s="10" t="s">
        <v>416</v>
      </c>
      <c r="I278" s="22">
        <v>104.76900000000001</v>
      </c>
      <c r="J278" s="19">
        <f t="shared" si="57"/>
        <v>2.6000000000010459E-2</v>
      </c>
      <c r="K278" s="20">
        <f t="shared" si="58"/>
        <v>260.00000000010459</v>
      </c>
      <c r="L278" s="14">
        <f t="shared" si="59"/>
        <v>2.6000000000010459</v>
      </c>
      <c r="M278" s="12">
        <v>0.25</v>
      </c>
    </row>
    <row r="279" spans="1:16">
      <c r="A279" s="10" t="s">
        <v>418</v>
      </c>
      <c r="B279" s="11" t="s">
        <v>20</v>
      </c>
      <c r="C279" s="12">
        <v>0.01</v>
      </c>
      <c r="D279" s="11" t="s">
        <v>21</v>
      </c>
      <c r="E279" s="22">
        <v>104.93</v>
      </c>
      <c r="F279" s="22">
        <v>0</v>
      </c>
      <c r="G279" s="22">
        <v>0</v>
      </c>
      <c r="H279" s="10" t="s">
        <v>419</v>
      </c>
      <c r="I279" s="22">
        <v>104.828</v>
      </c>
      <c r="J279" s="19">
        <f t="shared" si="57"/>
        <v>0.10200000000000387</v>
      </c>
      <c r="K279" s="20">
        <f t="shared" si="58"/>
        <v>1020.0000000000387</v>
      </c>
      <c r="L279" s="14">
        <f t="shared" si="59"/>
        <v>10.200000000000387</v>
      </c>
      <c r="M279" s="12">
        <v>0.97</v>
      </c>
    </row>
    <row r="280" spans="1:16">
      <c r="A280" s="10" t="s">
        <v>420</v>
      </c>
      <c r="B280" s="11" t="s">
        <v>20</v>
      </c>
      <c r="C280" s="12">
        <v>0.01</v>
      </c>
      <c r="D280" s="11" t="s">
        <v>21</v>
      </c>
      <c r="E280" s="22">
        <v>104.82899999999999</v>
      </c>
      <c r="F280" s="22">
        <v>0</v>
      </c>
      <c r="G280" s="22">
        <v>0</v>
      </c>
      <c r="H280" s="10" t="s">
        <v>419</v>
      </c>
      <c r="I280" s="22">
        <v>104.82899999999999</v>
      </c>
      <c r="J280" s="19">
        <f t="shared" si="57"/>
        <v>0</v>
      </c>
      <c r="K280" s="20">
        <f t="shared" si="58"/>
        <v>0</v>
      </c>
      <c r="L280" s="14">
        <f t="shared" si="59"/>
        <v>0</v>
      </c>
      <c r="M280" s="12">
        <v>0</v>
      </c>
    </row>
    <row r="281" spans="1:16">
      <c r="A281" s="10" t="s">
        <v>421</v>
      </c>
      <c r="B281" s="11" t="s">
        <v>20</v>
      </c>
      <c r="C281" s="12">
        <v>0.01</v>
      </c>
      <c r="D281" s="11" t="s">
        <v>21</v>
      </c>
      <c r="E281" s="22">
        <v>104.965</v>
      </c>
      <c r="F281" s="22">
        <v>105.76600000000001</v>
      </c>
      <c r="G281" s="22">
        <v>104.866</v>
      </c>
      <c r="H281" s="10" t="s">
        <v>422</v>
      </c>
      <c r="I281" s="22">
        <v>104.866</v>
      </c>
      <c r="J281" s="19">
        <f t="shared" si="57"/>
        <v>9.9000000000003752E-2</v>
      </c>
      <c r="K281" s="20">
        <f t="shared" si="58"/>
        <v>990.00000000003752</v>
      </c>
      <c r="L281" s="14">
        <f t="shared" si="59"/>
        <v>9.9000000000003752</v>
      </c>
      <c r="M281" s="12">
        <v>0.94</v>
      </c>
    </row>
    <row r="282" spans="1:16">
      <c r="A282" s="10" t="s">
        <v>423</v>
      </c>
      <c r="B282" s="11" t="s">
        <v>20</v>
      </c>
      <c r="C282" s="12">
        <v>0.01</v>
      </c>
      <c r="D282" s="11" t="s">
        <v>21</v>
      </c>
      <c r="E282" s="22">
        <v>105.086</v>
      </c>
      <c r="F282" s="22">
        <v>105.886</v>
      </c>
      <c r="G282" s="22">
        <v>104.986</v>
      </c>
      <c r="H282" s="10" t="s">
        <v>424</v>
      </c>
      <c r="I282" s="22">
        <v>105.161</v>
      </c>
      <c r="J282" s="19">
        <f t="shared" ref="J282" si="60">IF(B282="buy",I282-E282,E282-I282)</f>
        <v>-7.5000000000002842E-2</v>
      </c>
      <c r="K282" s="20">
        <f t="shared" ref="K282" si="61">IF(OR(D282="usdjpy",D282="gbpjpy",D282="cadjpy",D282="audjpy",D282="eurjpy"),J282*10000,J282*1000000)</f>
        <v>-750.00000000002842</v>
      </c>
      <c r="L282" s="14">
        <f t="shared" ref="L282" si="62">K282*C282</f>
        <v>-7.5000000000002842</v>
      </c>
      <c r="M282" s="12">
        <v>-0.71</v>
      </c>
      <c r="N282" s="30" t="s">
        <v>66</v>
      </c>
      <c r="O282" s="31">
        <f>SUM(L276:L282)</f>
        <v>22.700000000001808</v>
      </c>
      <c r="P282" s="32">
        <f>SUM(M276:M282)</f>
        <v>2.17</v>
      </c>
    </row>
    <row r="283" spans="1:16">
      <c r="A283" s="10" t="s">
        <v>426</v>
      </c>
      <c r="B283" s="11" t="s">
        <v>20</v>
      </c>
      <c r="C283" s="12">
        <v>0.01</v>
      </c>
      <c r="D283" s="11" t="s">
        <v>21</v>
      </c>
      <c r="E283" s="22">
        <v>105.10599999999999</v>
      </c>
      <c r="F283" s="22">
        <v>105.90600000000001</v>
      </c>
      <c r="G283" s="22">
        <v>105.006</v>
      </c>
      <c r="H283" s="10" t="s">
        <v>427</v>
      </c>
      <c r="I283" s="22">
        <v>105.09</v>
      </c>
      <c r="J283" s="19">
        <f t="shared" ref="J283:J305" si="63">IF(B283="buy",I283-E283,E283-I283)</f>
        <v>1.5999999999991132E-2</v>
      </c>
      <c r="K283" s="20">
        <f t="shared" ref="K283:K305" si="64">IF(OR(D283="usdjpy",D283="gbpjpy",D283="cadjpy",D283="audjpy",D283="eurjpy"),J283*10000,J283*1000000)</f>
        <v>159.99999999991132</v>
      </c>
      <c r="L283" s="14">
        <f t="shared" ref="L283:L305" si="65">K283*C283</f>
        <v>1.5999999999991132</v>
      </c>
      <c r="M283" s="12">
        <v>0.15</v>
      </c>
      <c r="N283">
        <v>20131230</v>
      </c>
    </row>
    <row r="284" spans="1:16">
      <c r="A284" s="10" t="s">
        <v>428</v>
      </c>
      <c r="B284" s="11" t="s">
        <v>19</v>
      </c>
      <c r="C284" s="12">
        <v>0.01</v>
      </c>
      <c r="D284" s="11" t="s">
        <v>21</v>
      </c>
      <c r="E284" s="22">
        <v>105.00700000000001</v>
      </c>
      <c r="F284" s="22">
        <v>104.208</v>
      </c>
      <c r="G284" s="22">
        <v>105.108</v>
      </c>
      <c r="H284" s="10" t="s">
        <v>426</v>
      </c>
      <c r="I284" s="22">
        <v>105.10599999999999</v>
      </c>
      <c r="J284" s="19">
        <f t="shared" si="63"/>
        <v>9.8999999999989541E-2</v>
      </c>
      <c r="K284" s="20">
        <f t="shared" si="64"/>
        <v>989.99999999989541</v>
      </c>
      <c r="L284" s="14">
        <f t="shared" si="65"/>
        <v>9.8999999999989541</v>
      </c>
      <c r="M284" s="12">
        <v>0.94</v>
      </c>
    </row>
    <row r="285" spans="1:16">
      <c r="A285" s="10" t="s">
        <v>429</v>
      </c>
      <c r="B285" s="11" t="s">
        <v>19</v>
      </c>
      <c r="C285" s="12">
        <v>0.01</v>
      </c>
      <c r="D285" s="11" t="s">
        <v>21</v>
      </c>
      <c r="E285" s="22">
        <v>105.027</v>
      </c>
      <c r="F285" s="22">
        <v>104.23099999999999</v>
      </c>
      <c r="G285" s="22">
        <v>105.131</v>
      </c>
      <c r="H285" s="10" t="s">
        <v>426</v>
      </c>
      <c r="I285" s="22">
        <v>105.10599999999999</v>
      </c>
      <c r="J285" s="19">
        <f t="shared" si="63"/>
        <v>7.899999999999352E-2</v>
      </c>
      <c r="K285" s="20">
        <f t="shared" si="64"/>
        <v>789.9999999999352</v>
      </c>
      <c r="L285" s="14">
        <f t="shared" si="65"/>
        <v>7.899999999999352</v>
      </c>
      <c r="M285" s="12">
        <v>0.75</v>
      </c>
    </row>
    <row r="286" spans="1:16">
      <c r="A286" s="10" t="s">
        <v>430</v>
      </c>
      <c r="B286" s="11" t="s">
        <v>19</v>
      </c>
      <c r="C286" s="12">
        <v>0.01</v>
      </c>
      <c r="D286" s="11" t="s">
        <v>21</v>
      </c>
      <c r="E286" s="22">
        <v>105.18899999999999</v>
      </c>
      <c r="F286" s="22">
        <v>0</v>
      </c>
      <c r="G286" s="22">
        <v>0</v>
      </c>
      <c r="H286" s="10" t="s">
        <v>431</v>
      </c>
      <c r="I286" s="22">
        <v>105.04600000000001</v>
      </c>
      <c r="J286" s="19">
        <f t="shared" si="63"/>
        <v>-0.14299999999998647</v>
      </c>
      <c r="K286" s="20">
        <f t="shared" si="64"/>
        <v>-1429.9999999998647</v>
      </c>
      <c r="L286" s="14">
        <f t="shared" si="65"/>
        <v>-14.299999999998647</v>
      </c>
      <c r="M286" s="12">
        <v>-1.36</v>
      </c>
    </row>
    <row r="287" spans="1:16">
      <c r="A287" s="10" t="s">
        <v>432</v>
      </c>
      <c r="B287" s="11" t="s">
        <v>19</v>
      </c>
      <c r="C287" s="12">
        <v>0.01</v>
      </c>
      <c r="D287" s="11" t="s">
        <v>21</v>
      </c>
      <c r="E287" s="22">
        <v>105.289</v>
      </c>
      <c r="F287" s="22">
        <v>0</v>
      </c>
      <c r="G287" s="22">
        <v>0</v>
      </c>
      <c r="H287" s="10" t="s">
        <v>431</v>
      </c>
      <c r="I287" s="22">
        <v>105.04600000000001</v>
      </c>
      <c r="J287" s="19">
        <f t="shared" si="63"/>
        <v>-0.242999999999995</v>
      </c>
      <c r="K287" s="20">
        <f t="shared" si="64"/>
        <v>-2429.99999999995</v>
      </c>
      <c r="L287" s="14">
        <f t="shared" si="65"/>
        <v>-24.2999999999995</v>
      </c>
      <c r="M287" s="12">
        <v>-2.31</v>
      </c>
    </row>
    <row r="288" spans="1:16">
      <c r="A288" s="10" t="s">
        <v>433</v>
      </c>
      <c r="B288" s="11" t="s">
        <v>19</v>
      </c>
      <c r="C288" s="12">
        <v>0.11</v>
      </c>
      <c r="D288" s="11" t="s">
        <v>21</v>
      </c>
      <c r="E288" s="22">
        <v>104.98399999999999</v>
      </c>
      <c r="F288" s="22">
        <v>0</v>
      </c>
      <c r="G288" s="22">
        <v>0</v>
      </c>
      <c r="H288" s="10" t="s">
        <v>431</v>
      </c>
      <c r="I288" s="22">
        <v>105.04900000000001</v>
      </c>
      <c r="J288" s="19">
        <f t="shared" si="63"/>
        <v>6.5000000000011937E-2</v>
      </c>
      <c r="K288" s="20">
        <f t="shared" si="64"/>
        <v>650.00000000011937</v>
      </c>
      <c r="L288" s="14">
        <f t="shared" si="65"/>
        <v>71.500000000013131</v>
      </c>
      <c r="M288" s="12">
        <v>6.81</v>
      </c>
    </row>
    <row r="289" spans="1:13">
      <c r="A289" s="10" t="s">
        <v>434</v>
      </c>
      <c r="B289" s="11" t="s">
        <v>19</v>
      </c>
      <c r="C289" s="12">
        <v>0.06</v>
      </c>
      <c r="D289" s="11" t="s">
        <v>21</v>
      </c>
      <c r="E289" s="22">
        <v>105.086</v>
      </c>
      <c r="F289" s="22">
        <v>0</v>
      </c>
      <c r="G289" s="22">
        <v>0</v>
      </c>
      <c r="H289" s="10" t="s">
        <v>431</v>
      </c>
      <c r="I289" s="22">
        <v>105.04600000000001</v>
      </c>
      <c r="J289" s="19">
        <f t="shared" si="63"/>
        <v>-3.9999999999992042E-2</v>
      </c>
      <c r="K289" s="20">
        <f t="shared" si="64"/>
        <v>-399.99999999992042</v>
      </c>
      <c r="L289" s="14">
        <f t="shared" si="65"/>
        <v>-23.999999999995225</v>
      </c>
      <c r="M289" s="12">
        <v>-2.2799999999999998</v>
      </c>
    </row>
    <row r="290" spans="1:13">
      <c r="A290" s="10" t="s">
        <v>435</v>
      </c>
      <c r="B290" s="11" t="s">
        <v>19</v>
      </c>
      <c r="C290" s="12">
        <v>0.01</v>
      </c>
      <c r="D290" s="11" t="s">
        <v>21</v>
      </c>
      <c r="E290" s="22">
        <v>105.134</v>
      </c>
      <c r="F290" s="22">
        <v>104.333</v>
      </c>
      <c r="G290" s="22">
        <v>105.233</v>
      </c>
      <c r="H290" s="10" t="s">
        <v>436</v>
      </c>
      <c r="I290" s="22">
        <v>105.179</v>
      </c>
      <c r="J290" s="19">
        <f t="shared" si="63"/>
        <v>4.5000000000001705E-2</v>
      </c>
      <c r="K290" s="20">
        <f t="shared" si="64"/>
        <v>450.00000000001705</v>
      </c>
      <c r="L290" s="14">
        <f t="shared" si="65"/>
        <v>4.5000000000001705</v>
      </c>
      <c r="M290" s="12">
        <v>0.43</v>
      </c>
    </row>
    <row r="291" spans="1:13">
      <c r="A291" s="10" t="s">
        <v>437</v>
      </c>
      <c r="B291" s="11" t="s">
        <v>19</v>
      </c>
      <c r="C291" s="12">
        <v>0.01</v>
      </c>
      <c r="D291" s="11" t="s">
        <v>21</v>
      </c>
      <c r="E291" s="22">
        <v>105.247</v>
      </c>
      <c r="F291" s="22">
        <v>0</v>
      </c>
      <c r="G291" s="22">
        <v>0</v>
      </c>
      <c r="H291" s="10" t="s">
        <v>438</v>
      </c>
      <c r="I291" s="22">
        <v>105.249</v>
      </c>
      <c r="J291" s="19">
        <f t="shared" si="63"/>
        <v>1.9999999999953388E-3</v>
      </c>
      <c r="K291" s="20">
        <f t="shared" si="64"/>
        <v>19.999999999953388</v>
      </c>
      <c r="L291" s="14">
        <f t="shared" si="65"/>
        <v>0.19999999999953388</v>
      </c>
      <c r="M291" s="12">
        <v>0.02</v>
      </c>
    </row>
    <row r="292" spans="1:13">
      <c r="A292" s="10" t="s">
        <v>439</v>
      </c>
      <c r="B292" s="11" t="s">
        <v>19</v>
      </c>
      <c r="C292" s="12">
        <v>0.01</v>
      </c>
      <c r="D292" s="11" t="s">
        <v>21</v>
      </c>
      <c r="E292" s="22">
        <v>105.146</v>
      </c>
      <c r="F292" s="22">
        <v>0</v>
      </c>
      <c r="G292" s="22">
        <v>0</v>
      </c>
      <c r="H292" s="10" t="s">
        <v>438</v>
      </c>
      <c r="I292" s="22">
        <v>105.249</v>
      </c>
      <c r="J292" s="19">
        <f t="shared" si="63"/>
        <v>0.10299999999999443</v>
      </c>
      <c r="K292" s="20">
        <f t="shared" si="64"/>
        <v>1029.9999999999443</v>
      </c>
      <c r="L292" s="14">
        <f t="shared" si="65"/>
        <v>10.299999999999443</v>
      </c>
      <c r="M292" s="12">
        <v>0.98</v>
      </c>
    </row>
    <row r="293" spans="1:13">
      <c r="A293" s="10" t="s">
        <v>440</v>
      </c>
      <c r="B293" s="11" t="s">
        <v>19</v>
      </c>
      <c r="C293" s="12">
        <v>0.01</v>
      </c>
      <c r="D293" s="11" t="s">
        <v>21</v>
      </c>
      <c r="E293" s="22">
        <v>105.14100000000001</v>
      </c>
      <c r="F293" s="22">
        <v>104.34</v>
      </c>
      <c r="G293" s="22">
        <v>105.24</v>
      </c>
      <c r="H293" s="10" t="s">
        <v>441</v>
      </c>
      <c r="I293" s="22">
        <v>105.218</v>
      </c>
      <c r="J293" s="19">
        <f t="shared" si="63"/>
        <v>7.6999999999998181E-2</v>
      </c>
      <c r="K293" s="20">
        <f t="shared" si="64"/>
        <v>769.99999999998181</v>
      </c>
      <c r="L293" s="14">
        <f t="shared" si="65"/>
        <v>7.6999999999998181</v>
      </c>
      <c r="M293" s="12">
        <v>0.73</v>
      </c>
    </row>
    <row r="294" spans="1:13">
      <c r="A294" s="10" t="s">
        <v>442</v>
      </c>
      <c r="B294" s="11" t="s">
        <v>20</v>
      </c>
      <c r="C294" s="12">
        <v>0.01</v>
      </c>
      <c r="D294" s="11" t="s">
        <v>21</v>
      </c>
      <c r="E294" s="22">
        <v>104.946</v>
      </c>
      <c r="F294" s="22">
        <v>0</v>
      </c>
      <c r="G294" s="22">
        <v>0</v>
      </c>
      <c r="H294" s="10" t="s">
        <v>443</v>
      </c>
      <c r="I294" s="22">
        <v>105.23699999999999</v>
      </c>
      <c r="J294" s="19">
        <f t="shared" si="63"/>
        <v>-0.29099999999999682</v>
      </c>
      <c r="K294" s="20">
        <f t="shared" si="64"/>
        <v>-2909.9999999999682</v>
      </c>
      <c r="L294" s="14">
        <f t="shared" si="65"/>
        <v>-29.099999999999682</v>
      </c>
      <c r="M294" s="12">
        <v>-2.77</v>
      </c>
    </row>
    <row r="295" spans="1:13">
      <c r="A295" s="10" t="s">
        <v>444</v>
      </c>
      <c r="B295" s="11" t="s">
        <v>20</v>
      </c>
      <c r="C295" s="12">
        <v>0.01</v>
      </c>
      <c r="D295" s="11" t="s">
        <v>21</v>
      </c>
      <c r="E295" s="22">
        <v>104.845</v>
      </c>
      <c r="F295" s="22">
        <v>0</v>
      </c>
      <c r="G295" s="22">
        <v>0</v>
      </c>
      <c r="H295" s="10" t="s">
        <v>443</v>
      </c>
      <c r="I295" s="22">
        <v>105.23699999999999</v>
      </c>
      <c r="J295" s="19">
        <f t="shared" si="63"/>
        <v>-0.39199999999999591</v>
      </c>
      <c r="K295" s="20">
        <f t="shared" si="64"/>
        <v>-3919.9999999999591</v>
      </c>
      <c r="L295" s="14">
        <f t="shared" si="65"/>
        <v>-39.199999999999591</v>
      </c>
      <c r="M295" s="12">
        <v>-3.72</v>
      </c>
    </row>
    <row r="296" spans="1:13">
      <c r="A296" s="10" t="s">
        <v>445</v>
      </c>
      <c r="B296" s="11" t="s">
        <v>20</v>
      </c>
      <c r="C296" s="12">
        <v>0.11</v>
      </c>
      <c r="D296" s="11" t="s">
        <v>21</v>
      </c>
      <c r="E296" s="22">
        <v>105.148</v>
      </c>
      <c r="F296" s="22">
        <v>0</v>
      </c>
      <c r="G296" s="22">
        <v>0</v>
      </c>
      <c r="H296" s="10" t="s">
        <v>443</v>
      </c>
      <c r="I296" s="22">
        <v>105.23699999999999</v>
      </c>
      <c r="J296" s="19">
        <f t="shared" si="63"/>
        <v>-8.8999999999998636E-2</v>
      </c>
      <c r="K296" s="20">
        <f t="shared" si="64"/>
        <v>-889.99999999998636</v>
      </c>
      <c r="L296" s="14">
        <f t="shared" si="65"/>
        <v>-97.899999999998499</v>
      </c>
      <c r="M296" s="12">
        <v>-9.3000000000000007</v>
      </c>
    </row>
    <row r="297" spans="1:13">
      <c r="A297" s="10" t="s">
        <v>446</v>
      </c>
      <c r="B297" s="11" t="s">
        <v>20</v>
      </c>
      <c r="C297" s="12">
        <v>0.06</v>
      </c>
      <c r="D297" s="11" t="s">
        <v>21</v>
      </c>
      <c r="E297" s="22">
        <v>105.047</v>
      </c>
      <c r="F297" s="22">
        <v>0</v>
      </c>
      <c r="G297" s="22">
        <v>0</v>
      </c>
      <c r="H297" s="10" t="s">
        <v>443</v>
      </c>
      <c r="I297" s="22">
        <v>105.23699999999999</v>
      </c>
      <c r="J297" s="19">
        <f t="shared" si="63"/>
        <v>-0.18999999999999773</v>
      </c>
      <c r="K297" s="20">
        <f t="shared" si="64"/>
        <v>-1899.9999999999773</v>
      </c>
      <c r="L297" s="14">
        <f t="shared" si="65"/>
        <v>-113.99999999999864</v>
      </c>
      <c r="M297" s="12">
        <v>-10.83</v>
      </c>
    </row>
    <row r="298" spans="1:13">
      <c r="A298" s="10" t="s">
        <v>447</v>
      </c>
      <c r="B298" s="11" t="s">
        <v>20</v>
      </c>
      <c r="C298" s="12">
        <v>0.16</v>
      </c>
      <c r="D298" s="11" t="s">
        <v>21</v>
      </c>
      <c r="E298" s="22">
        <v>105.251</v>
      </c>
      <c r="F298" s="22">
        <v>0</v>
      </c>
      <c r="G298" s="22">
        <v>0</v>
      </c>
      <c r="H298" s="10" t="s">
        <v>443</v>
      </c>
      <c r="I298" s="22">
        <v>105.238</v>
      </c>
      <c r="J298" s="19">
        <f t="shared" si="63"/>
        <v>1.300000000000523E-2</v>
      </c>
      <c r="K298" s="20">
        <f t="shared" si="64"/>
        <v>130.0000000000523</v>
      </c>
      <c r="L298" s="14">
        <f t="shared" si="65"/>
        <v>20.800000000008367</v>
      </c>
      <c r="M298" s="12">
        <v>1.98</v>
      </c>
    </row>
    <row r="299" spans="1:13">
      <c r="A299" s="10" t="s">
        <v>448</v>
      </c>
      <c r="B299" s="11" t="s">
        <v>20</v>
      </c>
      <c r="C299" s="12">
        <v>0.21</v>
      </c>
      <c r="D299" s="11" t="s">
        <v>21</v>
      </c>
      <c r="E299" s="22">
        <v>105.35299999999999</v>
      </c>
      <c r="F299" s="22">
        <v>0</v>
      </c>
      <c r="G299" s="22">
        <v>0</v>
      </c>
      <c r="H299" s="10" t="s">
        <v>443</v>
      </c>
      <c r="I299" s="22">
        <v>105.23099999999999</v>
      </c>
      <c r="J299" s="19">
        <f t="shared" si="63"/>
        <v>0.12199999999999989</v>
      </c>
      <c r="K299" s="20">
        <f t="shared" si="64"/>
        <v>1219.9999999999989</v>
      </c>
      <c r="L299" s="14">
        <f t="shared" si="65"/>
        <v>256.19999999999976</v>
      </c>
      <c r="M299" s="12">
        <v>24.35</v>
      </c>
    </row>
    <row r="300" spans="1:13">
      <c r="A300" s="10" t="s">
        <v>449</v>
      </c>
      <c r="B300" s="11" t="s">
        <v>20</v>
      </c>
      <c r="C300" s="12">
        <v>0.01</v>
      </c>
      <c r="D300" s="11" t="s">
        <v>21</v>
      </c>
      <c r="E300" s="22">
        <v>105.374</v>
      </c>
      <c r="F300" s="22">
        <v>106.175</v>
      </c>
      <c r="G300" s="22">
        <v>105.27500000000001</v>
      </c>
      <c r="H300" s="10" t="s">
        <v>450</v>
      </c>
      <c r="I300" s="22">
        <v>105.355</v>
      </c>
      <c r="J300" s="19">
        <f t="shared" si="63"/>
        <v>1.8999999999991246E-2</v>
      </c>
      <c r="K300" s="20">
        <f t="shared" si="64"/>
        <v>189.99999999991246</v>
      </c>
      <c r="L300" s="14">
        <f t="shared" si="65"/>
        <v>1.8999999999991246</v>
      </c>
      <c r="M300" s="12">
        <v>0.18</v>
      </c>
    </row>
    <row r="301" spans="1:13">
      <c r="A301" s="10" t="s">
        <v>451</v>
      </c>
      <c r="B301" s="11" t="s">
        <v>20</v>
      </c>
      <c r="C301" s="12">
        <v>0.01</v>
      </c>
      <c r="D301" s="11" t="s">
        <v>21</v>
      </c>
      <c r="E301" s="22">
        <v>105.334</v>
      </c>
      <c r="F301" s="22">
        <v>106.13500000000001</v>
      </c>
      <c r="G301" s="22">
        <v>105.235</v>
      </c>
      <c r="H301" s="10" t="s">
        <v>450</v>
      </c>
      <c r="I301" s="22">
        <v>105.36</v>
      </c>
      <c r="J301" s="19">
        <f t="shared" si="63"/>
        <v>-2.5999999999996248E-2</v>
      </c>
      <c r="K301" s="20">
        <f t="shared" si="64"/>
        <v>-259.99999999996248</v>
      </c>
      <c r="L301" s="14">
        <f t="shared" si="65"/>
        <v>-2.5999999999996248</v>
      </c>
      <c r="M301" s="12">
        <v>-0.25</v>
      </c>
    </row>
    <row r="302" spans="1:13">
      <c r="A302" s="10" t="s">
        <v>452</v>
      </c>
      <c r="B302" s="11" t="s">
        <v>19</v>
      </c>
      <c r="C302" s="12">
        <v>0.01</v>
      </c>
      <c r="D302" s="11" t="s">
        <v>21</v>
      </c>
      <c r="E302" s="22">
        <v>105.288</v>
      </c>
      <c r="F302" s="22">
        <v>104.488</v>
      </c>
      <c r="G302" s="22">
        <v>105.38800000000001</v>
      </c>
      <c r="H302" s="10" t="s">
        <v>451</v>
      </c>
      <c r="I302" s="22">
        <v>105.334</v>
      </c>
      <c r="J302" s="19">
        <f t="shared" si="63"/>
        <v>4.600000000000648E-2</v>
      </c>
      <c r="K302" s="20">
        <f t="shared" si="64"/>
        <v>460.0000000000648</v>
      </c>
      <c r="L302" s="14">
        <f t="shared" si="65"/>
        <v>4.600000000000648</v>
      </c>
      <c r="M302" s="12">
        <v>0.44</v>
      </c>
    </row>
    <row r="303" spans="1:13">
      <c r="A303" s="10" t="s">
        <v>453</v>
      </c>
      <c r="B303" s="11" t="s">
        <v>20</v>
      </c>
      <c r="C303" s="12">
        <v>0.01</v>
      </c>
      <c r="D303" s="11" t="s">
        <v>21</v>
      </c>
      <c r="E303" s="22">
        <v>105.277</v>
      </c>
      <c r="F303" s="22">
        <v>0</v>
      </c>
      <c r="G303" s="22">
        <v>0</v>
      </c>
      <c r="H303" s="10" t="s">
        <v>454</v>
      </c>
      <c r="I303" s="22">
        <v>105.277</v>
      </c>
      <c r="J303" s="19">
        <f t="shared" si="63"/>
        <v>0</v>
      </c>
      <c r="K303" s="20">
        <f t="shared" si="64"/>
        <v>0</v>
      </c>
      <c r="L303" s="14">
        <f t="shared" si="65"/>
        <v>0</v>
      </c>
      <c r="M303" s="12">
        <v>0</v>
      </c>
    </row>
    <row r="304" spans="1:13">
      <c r="A304" s="10" t="s">
        <v>455</v>
      </c>
      <c r="B304" s="11" t="s">
        <v>20</v>
      </c>
      <c r="C304" s="12">
        <v>0.01</v>
      </c>
      <c r="D304" s="11" t="s">
        <v>21</v>
      </c>
      <c r="E304" s="22">
        <v>105.378</v>
      </c>
      <c r="F304" s="22">
        <v>0</v>
      </c>
      <c r="G304" s="22">
        <v>0</v>
      </c>
      <c r="H304" s="10" t="s">
        <v>454</v>
      </c>
      <c r="I304" s="22">
        <v>105.277</v>
      </c>
      <c r="J304" s="19">
        <f t="shared" si="63"/>
        <v>0.10099999999999909</v>
      </c>
      <c r="K304" s="20">
        <f t="shared" si="64"/>
        <v>1009.9999999999909</v>
      </c>
      <c r="L304" s="14">
        <f t="shared" si="65"/>
        <v>10.099999999999909</v>
      </c>
      <c r="M304" s="12">
        <v>0.96</v>
      </c>
    </row>
    <row r="305" spans="1:16">
      <c r="A305" s="10" t="s">
        <v>448</v>
      </c>
      <c r="B305" s="11" t="s">
        <v>20</v>
      </c>
      <c r="C305" s="12">
        <v>0.01</v>
      </c>
      <c r="D305" s="11" t="s">
        <v>21</v>
      </c>
      <c r="E305" s="22">
        <v>105.35299999999999</v>
      </c>
      <c r="F305" s="22">
        <v>106.15300000000001</v>
      </c>
      <c r="G305" s="22">
        <v>105.253</v>
      </c>
      <c r="H305" s="10" t="s">
        <v>456</v>
      </c>
      <c r="I305" s="22">
        <v>105.33199999999999</v>
      </c>
      <c r="J305" s="19">
        <f t="shared" si="63"/>
        <v>2.1000000000000796E-2</v>
      </c>
      <c r="K305" s="20">
        <f t="shared" si="64"/>
        <v>210.00000000000796</v>
      </c>
      <c r="L305" s="14">
        <f t="shared" si="65"/>
        <v>2.1000000000000796</v>
      </c>
      <c r="M305" s="12">
        <v>0.2</v>
      </c>
      <c r="N305" s="30" t="s">
        <v>66</v>
      </c>
      <c r="O305" s="31">
        <f>SUM(L283:L305)</f>
        <v>63.900000000028001</v>
      </c>
      <c r="P305" s="32">
        <f>SUM(M283:M305)</f>
        <v>6.1000000000000005</v>
      </c>
    </row>
    <row r="306" spans="1:16">
      <c r="A306" s="10" t="s">
        <v>457</v>
      </c>
      <c r="B306" s="11" t="s">
        <v>20</v>
      </c>
      <c r="C306" s="12">
        <v>0.01</v>
      </c>
      <c r="D306" s="11" t="s">
        <v>21</v>
      </c>
      <c r="E306" s="22">
        <v>105.20399999999999</v>
      </c>
      <c r="F306" s="22">
        <v>106.001</v>
      </c>
      <c r="G306" s="22">
        <v>105.101</v>
      </c>
      <c r="H306" s="10" t="s">
        <v>458</v>
      </c>
      <c r="I306" s="22">
        <v>105.23399999999999</v>
      </c>
      <c r="J306" s="19">
        <f t="shared" ref="J306:J315" si="66">IF(B306="buy",I306-E306,E306-I306)</f>
        <v>-3.0000000000001137E-2</v>
      </c>
      <c r="K306" s="20">
        <f t="shared" ref="K306:K315" si="67">IF(OR(D306="usdjpy",D306="gbpjpy",D306="cadjpy",D306="audjpy",D306="eurjpy"),J306*10000,J306*1000000)</f>
        <v>-300.00000000001137</v>
      </c>
      <c r="L306" s="14">
        <f t="shared" ref="L306:L315" si="68">K306*C306</f>
        <v>-3.0000000000001137</v>
      </c>
      <c r="M306" s="12">
        <v>-0.28999999999999998</v>
      </c>
      <c r="N306">
        <v>20131231</v>
      </c>
    </row>
    <row r="307" spans="1:16">
      <c r="A307" s="10" t="s">
        <v>459</v>
      </c>
      <c r="B307" s="11" t="s">
        <v>20</v>
      </c>
      <c r="C307" s="12">
        <v>0.01</v>
      </c>
      <c r="D307" s="11" t="s">
        <v>21</v>
      </c>
      <c r="E307" s="22">
        <v>105.015</v>
      </c>
      <c r="F307" s="22">
        <v>0</v>
      </c>
      <c r="G307" s="22">
        <v>0</v>
      </c>
      <c r="H307" s="10" t="s">
        <v>460</v>
      </c>
      <c r="I307" s="22">
        <v>105.014</v>
      </c>
      <c r="J307" s="19">
        <f t="shared" si="66"/>
        <v>1.0000000000047748E-3</v>
      </c>
      <c r="K307" s="20">
        <f t="shared" si="67"/>
        <v>10.000000000047748</v>
      </c>
      <c r="L307" s="14">
        <f t="shared" si="68"/>
        <v>0.10000000000047748</v>
      </c>
      <c r="M307" s="12">
        <v>0.01</v>
      </c>
    </row>
    <row r="308" spans="1:16">
      <c r="A308" s="10" t="s">
        <v>461</v>
      </c>
      <c r="B308" s="11" t="s">
        <v>20</v>
      </c>
      <c r="C308" s="12">
        <v>0.01</v>
      </c>
      <c r="D308" s="11" t="s">
        <v>21</v>
      </c>
      <c r="E308" s="22">
        <v>105.117</v>
      </c>
      <c r="F308" s="22">
        <v>0</v>
      </c>
      <c r="G308" s="22">
        <v>0</v>
      </c>
      <c r="H308" s="10" t="s">
        <v>460</v>
      </c>
      <c r="I308" s="22">
        <v>105.015</v>
      </c>
      <c r="J308" s="19">
        <f t="shared" si="66"/>
        <v>0.10200000000000387</v>
      </c>
      <c r="K308" s="20">
        <f t="shared" si="67"/>
        <v>1020.0000000000387</v>
      </c>
      <c r="L308" s="14">
        <f t="shared" si="68"/>
        <v>10.200000000000387</v>
      </c>
      <c r="M308" s="12">
        <v>0.97</v>
      </c>
    </row>
    <row r="309" spans="1:16">
      <c r="A309" s="10" t="s">
        <v>462</v>
      </c>
      <c r="B309" s="11" t="s">
        <v>20</v>
      </c>
      <c r="C309" s="12">
        <v>0.01</v>
      </c>
      <c r="D309" s="11" t="s">
        <v>21</v>
      </c>
      <c r="E309" s="22">
        <v>104.93</v>
      </c>
      <c r="F309" s="22">
        <v>0</v>
      </c>
      <c r="G309" s="22">
        <v>0</v>
      </c>
      <c r="H309" s="10" t="s">
        <v>463</v>
      </c>
      <c r="I309" s="22">
        <v>104.932</v>
      </c>
      <c r="J309" s="19">
        <f t="shared" si="66"/>
        <v>-1.9999999999953388E-3</v>
      </c>
      <c r="K309" s="20">
        <f t="shared" si="67"/>
        <v>-19.999999999953388</v>
      </c>
      <c r="L309" s="14">
        <f t="shared" si="68"/>
        <v>-0.19999999999953388</v>
      </c>
      <c r="M309" s="12">
        <v>-0.02</v>
      </c>
    </row>
    <row r="310" spans="1:16">
      <c r="A310" s="10" t="s">
        <v>464</v>
      </c>
      <c r="B310" s="11" t="s">
        <v>20</v>
      </c>
      <c r="C310" s="12">
        <v>0.01</v>
      </c>
      <c r="D310" s="11" t="s">
        <v>21</v>
      </c>
      <c r="E310" s="22">
        <v>105.03100000000001</v>
      </c>
      <c r="F310" s="22">
        <v>0</v>
      </c>
      <c r="G310" s="22">
        <v>0</v>
      </c>
      <c r="H310" s="10" t="s">
        <v>463</v>
      </c>
      <c r="I310" s="22">
        <v>104.929</v>
      </c>
      <c r="J310" s="19">
        <f t="shared" si="66"/>
        <v>0.10200000000000387</v>
      </c>
      <c r="K310" s="20">
        <f t="shared" si="67"/>
        <v>1020.0000000000387</v>
      </c>
      <c r="L310" s="14">
        <f t="shared" si="68"/>
        <v>10.200000000000387</v>
      </c>
      <c r="M310" s="12">
        <v>0.97</v>
      </c>
    </row>
    <row r="311" spans="1:16">
      <c r="A311" s="10" t="s">
        <v>465</v>
      </c>
      <c r="B311" s="11" t="s">
        <v>20</v>
      </c>
      <c r="C311" s="12">
        <v>0.01</v>
      </c>
      <c r="D311" s="11" t="s">
        <v>21</v>
      </c>
      <c r="E311" s="22">
        <v>104.99299999999999</v>
      </c>
      <c r="F311" s="22">
        <v>105.794</v>
      </c>
      <c r="G311" s="22">
        <v>104.89400000000001</v>
      </c>
      <c r="H311" s="10" t="s">
        <v>466</v>
      </c>
      <c r="I311" s="22">
        <v>104.986</v>
      </c>
      <c r="J311" s="19">
        <f t="shared" si="66"/>
        <v>6.9999999999907914E-3</v>
      </c>
      <c r="K311" s="20">
        <f t="shared" si="67"/>
        <v>69.999999999907914</v>
      </c>
      <c r="L311" s="14">
        <f t="shared" si="68"/>
        <v>0.69999999999907914</v>
      </c>
      <c r="M311" s="12">
        <v>7.0000000000000007E-2</v>
      </c>
    </row>
    <row r="312" spans="1:16">
      <c r="A312" s="10" t="s">
        <v>467</v>
      </c>
      <c r="B312" s="11" t="s">
        <v>19</v>
      </c>
      <c r="C312" s="12">
        <v>0.01</v>
      </c>
      <c r="D312" s="11" t="s">
        <v>21</v>
      </c>
      <c r="E312" s="22">
        <v>104.9</v>
      </c>
      <c r="F312" s="22">
        <v>104.1</v>
      </c>
      <c r="G312" s="22">
        <v>105</v>
      </c>
      <c r="H312" s="10" t="s">
        <v>462</v>
      </c>
      <c r="I312" s="22">
        <v>104.929</v>
      </c>
      <c r="J312" s="19">
        <f t="shared" si="66"/>
        <v>2.8999999999996362E-2</v>
      </c>
      <c r="K312" s="20">
        <f t="shared" si="67"/>
        <v>289.99999999996362</v>
      </c>
      <c r="L312" s="14">
        <f t="shared" si="68"/>
        <v>2.8999999999996362</v>
      </c>
      <c r="M312" s="12">
        <v>0.28000000000000003</v>
      </c>
    </row>
    <row r="313" spans="1:16">
      <c r="A313" s="10" t="s">
        <v>468</v>
      </c>
      <c r="B313" s="11" t="s">
        <v>19</v>
      </c>
      <c r="C313" s="12">
        <v>0.01</v>
      </c>
      <c r="D313" s="11" t="s">
        <v>21</v>
      </c>
      <c r="E313" s="22">
        <v>104.93300000000001</v>
      </c>
      <c r="F313" s="22">
        <v>104.14100000000001</v>
      </c>
      <c r="G313" s="22">
        <v>105.041</v>
      </c>
      <c r="H313" s="10" t="s">
        <v>462</v>
      </c>
      <c r="I313" s="22">
        <v>104.92700000000001</v>
      </c>
      <c r="J313" s="19">
        <f t="shared" si="66"/>
        <v>-6.0000000000002274E-3</v>
      </c>
      <c r="K313" s="20">
        <f t="shared" si="67"/>
        <v>-60.000000000002274</v>
      </c>
      <c r="L313" s="14">
        <f t="shared" si="68"/>
        <v>-0.60000000000002274</v>
      </c>
      <c r="M313" s="12">
        <v>-0.06</v>
      </c>
    </row>
    <row r="314" spans="1:16">
      <c r="A314" s="10" t="s">
        <v>469</v>
      </c>
      <c r="B314" s="11" t="s">
        <v>19</v>
      </c>
      <c r="C314" s="12">
        <v>0.01</v>
      </c>
      <c r="D314" s="11" t="s">
        <v>21</v>
      </c>
      <c r="E314" s="22">
        <v>104.97799999999999</v>
      </c>
      <c r="F314" s="22">
        <v>0</v>
      </c>
      <c r="G314" s="22">
        <v>0</v>
      </c>
      <c r="H314" s="10" t="s">
        <v>470</v>
      </c>
      <c r="I314" s="22">
        <v>105.098</v>
      </c>
      <c r="J314" s="19">
        <f t="shared" si="66"/>
        <v>0.12000000000000455</v>
      </c>
      <c r="K314" s="20">
        <f t="shared" si="67"/>
        <v>1200.0000000000455</v>
      </c>
      <c r="L314" s="14">
        <f t="shared" si="68"/>
        <v>12.000000000000455</v>
      </c>
      <c r="M314" s="12">
        <v>1.1399999999999999</v>
      </c>
    </row>
    <row r="315" spans="1:16">
      <c r="A315" s="10" t="s">
        <v>469</v>
      </c>
      <c r="B315" s="11" t="s">
        <v>19</v>
      </c>
      <c r="C315" s="12">
        <v>0.01</v>
      </c>
      <c r="D315" s="11" t="s">
        <v>21</v>
      </c>
      <c r="E315" s="22">
        <v>105.1</v>
      </c>
      <c r="F315" s="22">
        <v>0</v>
      </c>
      <c r="G315" s="22">
        <v>0</v>
      </c>
      <c r="H315" s="10" t="s">
        <v>470</v>
      </c>
      <c r="I315" s="22">
        <v>105.096</v>
      </c>
      <c r="J315" s="19">
        <f t="shared" si="66"/>
        <v>-3.9999999999906777E-3</v>
      </c>
      <c r="K315" s="20">
        <f t="shared" si="67"/>
        <v>-39.999999999906777</v>
      </c>
      <c r="L315" s="14">
        <f t="shared" si="68"/>
        <v>-0.39999999999906777</v>
      </c>
      <c r="M315" s="12">
        <v>-0.04</v>
      </c>
      <c r="N315" s="30" t="s">
        <v>66</v>
      </c>
      <c r="O315" s="31">
        <f>SUM(L306:L315)</f>
        <v>31.900000000001683</v>
      </c>
      <c r="P315" s="32">
        <f>SUM(M306:M315)</f>
        <v>3.03</v>
      </c>
    </row>
  </sheetData>
  <mergeCells count="2">
    <mergeCell ref="N4:O4"/>
    <mergeCell ref="P4:Q4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showGridLines="0" tabSelected="1" zoomScaleNormal="100" workbookViewId="0">
      <pane ySplit="7" topLeftCell="A217" activePane="bottomLeft" state="frozen"/>
      <selection pane="bottomLeft" activeCell="M222" sqref="M222"/>
    </sheetView>
  </sheetViews>
  <sheetFormatPr defaultRowHeight="13.5"/>
  <cols>
    <col min="1" max="1" width="7.75" customWidth="1"/>
    <col min="2" max="2" width="5.375" bestFit="1" customWidth="1"/>
    <col min="3" max="3" width="4.875" customWidth="1"/>
    <col min="4" max="4" width="7" hidden="1" customWidth="1"/>
    <col min="5" max="5" width="7.875" customWidth="1"/>
    <col min="6" max="7" width="7.875" hidden="1" customWidth="1"/>
    <col min="8" max="8" width="0" hidden="1" customWidth="1"/>
    <col min="9" max="9" width="9.125" customWidth="1"/>
    <col min="10" max="10" width="9.5" style="15" bestFit="1" customWidth="1"/>
    <col min="11" max="11" width="8.5" style="17" bestFit="1" customWidth="1"/>
    <col min="12" max="12" width="10" style="4" customWidth="1"/>
    <col min="13" max="13" width="11.25" customWidth="1"/>
    <col min="14" max="14" width="10.875" customWidth="1"/>
    <col min="15" max="15" width="10.625" customWidth="1"/>
    <col min="16" max="17" width="10.875" bestFit="1" customWidth="1"/>
    <col min="18" max="18" width="0.625" customWidth="1"/>
    <col min="19" max="20" width="10.875" customWidth="1"/>
  </cols>
  <sheetData>
    <row r="1" spans="1:17" ht="9" customHeight="1" thickBot="1"/>
    <row r="2" spans="1:17" ht="13.5" customHeight="1">
      <c r="L2" s="5" t="s">
        <v>13</v>
      </c>
      <c r="M2" s="6" t="s">
        <v>12</v>
      </c>
      <c r="N2" s="6" t="s">
        <v>11</v>
      </c>
      <c r="O2" s="6" t="s">
        <v>10</v>
      </c>
      <c r="P2" s="6" t="s">
        <v>14</v>
      </c>
      <c r="Q2" s="7" t="s">
        <v>15</v>
      </c>
    </row>
    <row r="3" spans="1:17" ht="14.25" customHeight="1" thickBot="1">
      <c r="L3" s="13">
        <f>COUNT(E8:E310)</f>
        <v>225</v>
      </c>
      <c r="M3" s="21">
        <f>L3-N3</f>
        <v>133</v>
      </c>
      <c r="N3" s="8">
        <f>COUNTIF(M8:M936,"&lt;0")</f>
        <v>92</v>
      </c>
      <c r="O3" s="9">
        <f>M3/L3</f>
        <v>0.59111111111111114</v>
      </c>
      <c r="P3" s="23">
        <f>SUM(L8:L310)</f>
        <v>1123.1000000000777</v>
      </c>
      <c r="Q3" s="29">
        <f>SUM(M8:M310)</f>
        <v>107.72000000000001</v>
      </c>
    </row>
    <row r="4" spans="1:17" ht="14.25" thickBot="1">
      <c r="N4" s="34" t="s">
        <v>425</v>
      </c>
      <c r="O4" s="34"/>
      <c r="P4" s="33" t="s">
        <v>18</v>
      </c>
      <c r="Q4" s="34"/>
    </row>
    <row r="5" spans="1:17" ht="14.25" thickBot="1">
      <c r="N5" s="24" t="s">
        <v>14</v>
      </c>
      <c r="O5" s="25" t="s">
        <v>15</v>
      </c>
      <c r="P5" s="24" t="s">
        <v>14</v>
      </c>
      <c r="Q5" s="25" t="s">
        <v>15</v>
      </c>
    </row>
    <row r="6" spans="1:17" ht="15" thickTop="1" thickBot="1">
      <c r="J6" s="15">
        <f>IF(B6="buy",I6-E6,E6-I6)</f>
        <v>0</v>
      </c>
      <c r="K6" s="17">
        <f>IF(OR(D6="usdjpy",D6="gbpjpy",D6="audjpy",D6="eurjpy"),J6*10000,J6*1000000)</f>
        <v>0</v>
      </c>
      <c r="N6" s="26">
        <f>P3</f>
        <v>1123.1000000000777</v>
      </c>
      <c r="O6" s="28">
        <f>Q3</f>
        <v>107.72000000000001</v>
      </c>
      <c r="P6" s="26">
        <f>'12月2013'!N6+P3</f>
        <v>2741.9000000001561</v>
      </c>
      <c r="Q6" s="28">
        <f>'12月2013'!O6+Q3</f>
        <v>264.62999999999988</v>
      </c>
    </row>
    <row r="7" spans="1:17">
      <c r="A7" s="2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2" t="s">
        <v>7</v>
      </c>
      <c r="I7" s="1" t="s">
        <v>4</v>
      </c>
      <c r="J7" s="16" t="s">
        <v>17</v>
      </c>
      <c r="K7" s="18" t="s">
        <v>9</v>
      </c>
      <c r="L7" s="3" t="s">
        <v>16</v>
      </c>
      <c r="M7" s="1" t="s">
        <v>8</v>
      </c>
    </row>
    <row r="8" spans="1:17">
      <c r="A8" s="10" t="s">
        <v>471</v>
      </c>
      <c r="B8" s="11" t="s">
        <v>19</v>
      </c>
      <c r="C8" s="12">
        <v>0.01</v>
      </c>
      <c r="D8" s="11" t="s">
        <v>21</v>
      </c>
      <c r="E8" s="22">
        <v>104.59399999999999</v>
      </c>
      <c r="F8" s="22">
        <v>103.78400000000001</v>
      </c>
      <c r="G8" s="22">
        <v>104.684</v>
      </c>
      <c r="H8" s="10" t="s">
        <v>472</v>
      </c>
      <c r="I8" s="22">
        <v>104.684</v>
      </c>
      <c r="J8" s="19">
        <f t="shared" ref="J8:J16" si="0">IF(B8="buy",I8-E8,E8-I8)</f>
        <v>9.0000000000003411E-2</v>
      </c>
      <c r="K8" s="20">
        <f t="shared" ref="K8:K16" si="1">IF(OR(D8="usdjpy",D8="gbpjpy",D8="cadjpy",D8="audjpy",D8="eurjpy"),J8*10000,J8*1000000)</f>
        <v>900.00000000003411</v>
      </c>
      <c r="L8" s="14">
        <f t="shared" ref="L8:L16" si="2">K8*C8</f>
        <v>9.0000000000003411</v>
      </c>
      <c r="M8" s="12">
        <v>0.86</v>
      </c>
      <c r="N8">
        <v>20140102</v>
      </c>
    </row>
    <row r="9" spans="1:17">
      <c r="A9" s="10" t="s">
        <v>473</v>
      </c>
      <c r="B9" s="11" t="s">
        <v>19</v>
      </c>
      <c r="C9" s="12">
        <v>0.01</v>
      </c>
      <c r="D9" s="11" t="s">
        <v>21</v>
      </c>
      <c r="E9" s="22">
        <v>104.83</v>
      </c>
      <c r="F9" s="22">
        <v>104.03100000000001</v>
      </c>
      <c r="G9" s="22">
        <v>104.931</v>
      </c>
      <c r="H9" s="10" t="s">
        <v>474</v>
      </c>
      <c r="I9" s="22">
        <v>104.931</v>
      </c>
      <c r="J9" s="19">
        <f t="shared" si="0"/>
        <v>0.10099999999999909</v>
      </c>
      <c r="K9" s="20">
        <f t="shared" si="1"/>
        <v>1009.9999999999909</v>
      </c>
      <c r="L9" s="14">
        <f t="shared" si="2"/>
        <v>10.099999999999909</v>
      </c>
      <c r="M9" s="12">
        <v>0.96</v>
      </c>
    </row>
    <row r="10" spans="1:17">
      <c r="A10" s="10" t="s">
        <v>475</v>
      </c>
      <c r="B10" s="11" t="s">
        <v>19</v>
      </c>
      <c r="C10" s="12">
        <v>0.01</v>
      </c>
      <c r="D10" s="11" t="s">
        <v>21</v>
      </c>
      <c r="E10" s="22">
        <v>105.223</v>
      </c>
      <c r="F10" s="22">
        <v>0</v>
      </c>
      <c r="G10" s="22">
        <v>0</v>
      </c>
      <c r="H10" s="10" t="s">
        <v>474</v>
      </c>
      <c r="I10" s="22">
        <v>104.91</v>
      </c>
      <c r="J10" s="19">
        <f t="shared" si="0"/>
        <v>-0.31300000000000239</v>
      </c>
      <c r="K10" s="20">
        <f t="shared" si="1"/>
        <v>-3130.0000000000236</v>
      </c>
      <c r="L10" s="14">
        <f t="shared" si="2"/>
        <v>-31.300000000000239</v>
      </c>
      <c r="M10" s="12">
        <v>-2.98</v>
      </c>
    </row>
    <row r="11" spans="1:17">
      <c r="A11" s="10" t="s">
        <v>476</v>
      </c>
      <c r="B11" s="11" t="s">
        <v>19</v>
      </c>
      <c r="C11" s="12">
        <v>0.06</v>
      </c>
      <c r="D11" s="11" t="s">
        <v>21</v>
      </c>
      <c r="E11" s="22">
        <v>105.01600000000001</v>
      </c>
      <c r="F11" s="22">
        <v>0</v>
      </c>
      <c r="G11" s="22">
        <v>0</v>
      </c>
      <c r="H11" s="10" t="s">
        <v>474</v>
      </c>
      <c r="I11" s="22">
        <v>104.91</v>
      </c>
      <c r="J11" s="19">
        <f t="shared" si="0"/>
        <v>-0.10600000000000875</v>
      </c>
      <c r="K11" s="20">
        <f t="shared" si="1"/>
        <v>-1060.0000000000875</v>
      </c>
      <c r="L11" s="14">
        <f t="shared" si="2"/>
        <v>-63.600000000005252</v>
      </c>
      <c r="M11" s="12">
        <v>-6.06</v>
      </c>
    </row>
    <row r="12" spans="1:17">
      <c r="A12" s="10" t="s">
        <v>477</v>
      </c>
      <c r="B12" s="11" t="s">
        <v>19</v>
      </c>
      <c r="C12" s="12">
        <v>0.01</v>
      </c>
      <c r="D12" s="11" t="s">
        <v>21</v>
      </c>
      <c r="E12" s="22">
        <v>105.117</v>
      </c>
      <c r="F12" s="22">
        <v>0</v>
      </c>
      <c r="G12" s="22">
        <v>0</v>
      </c>
      <c r="H12" s="10" t="s">
        <v>474</v>
      </c>
      <c r="I12" s="22">
        <v>104.90900000000001</v>
      </c>
      <c r="J12" s="19">
        <f t="shared" si="0"/>
        <v>-0.20799999999999841</v>
      </c>
      <c r="K12" s="20">
        <f t="shared" si="1"/>
        <v>-2079.9999999999841</v>
      </c>
      <c r="L12" s="14">
        <f t="shared" si="2"/>
        <v>-20.799999999999841</v>
      </c>
      <c r="M12" s="12">
        <v>-1.98</v>
      </c>
    </row>
    <row r="13" spans="1:17">
      <c r="A13" s="10" t="s">
        <v>478</v>
      </c>
      <c r="B13" s="11" t="s">
        <v>19</v>
      </c>
      <c r="C13" s="12">
        <v>0.16</v>
      </c>
      <c r="D13" s="11" t="s">
        <v>21</v>
      </c>
      <c r="E13" s="22">
        <v>104.815</v>
      </c>
      <c r="F13" s="22">
        <v>0</v>
      </c>
      <c r="G13" s="22">
        <v>0</v>
      </c>
      <c r="H13" s="10" t="s">
        <v>474</v>
      </c>
      <c r="I13" s="22">
        <v>104.90600000000001</v>
      </c>
      <c r="J13" s="19">
        <f t="shared" si="0"/>
        <v>9.1000000000008185E-2</v>
      </c>
      <c r="K13" s="20">
        <f t="shared" si="1"/>
        <v>910.00000000008185</v>
      </c>
      <c r="L13" s="14">
        <f t="shared" si="2"/>
        <v>145.6000000000131</v>
      </c>
      <c r="M13" s="12">
        <v>13.88</v>
      </c>
    </row>
    <row r="14" spans="1:17">
      <c r="A14" s="10" t="s">
        <v>479</v>
      </c>
      <c r="B14" s="11" t="s">
        <v>19</v>
      </c>
      <c r="C14" s="12">
        <v>0.11</v>
      </c>
      <c r="D14" s="11" t="s">
        <v>21</v>
      </c>
      <c r="E14" s="22">
        <v>104.91500000000001</v>
      </c>
      <c r="F14" s="22">
        <v>0</v>
      </c>
      <c r="G14" s="22">
        <v>0</v>
      </c>
      <c r="H14" s="10" t="s">
        <v>474</v>
      </c>
      <c r="I14" s="22">
        <v>104.907</v>
      </c>
      <c r="J14" s="19">
        <f t="shared" si="0"/>
        <v>-8.0000000000097771E-3</v>
      </c>
      <c r="K14" s="20">
        <f t="shared" si="1"/>
        <v>-80.000000000097771</v>
      </c>
      <c r="L14" s="14">
        <f t="shared" si="2"/>
        <v>-8.8000000000107548</v>
      </c>
      <c r="M14" s="12">
        <v>-0.84</v>
      </c>
    </row>
    <row r="15" spans="1:17">
      <c r="A15" s="10" t="s">
        <v>480</v>
      </c>
      <c r="B15" s="11" t="s">
        <v>20</v>
      </c>
      <c r="C15" s="12">
        <v>0.01</v>
      </c>
      <c r="D15" s="11" t="s">
        <v>21</v>
      </c>
      <c r="E15" s="22">
        <v>105.42</v>
      </c>
      <c r="F15" s="22">
        <v>106.202</v>
      </c>
      <c r="G15" s="22">
        <v>105.30200000000001</v>
      </c>
      <c r="H15" s="10" t="s">
        <v>481</v>
      </c>
      <c r="I15" s="22">
        <v>105.30200000000001</v>
      </c>
      <c r="J15" s="19">
        <f t="shared" si="0"/>
        <v>0.117999999999995</v>
      </c>
      <c r="K15" s="20">
        <f t="shared" si="1"/>
        <v>1179.99999999995</v>
      </c>
      <c r="L15" s="14">
        <f t="shared" si="2"/>
        <v>11.7999999999995</v>
      </c>
      <c r="M15" s="12">
        <v>1.1200000000000001</v>
      </c>
    </row>
    <row r="16" spans="1:17">
      <c r="A16" s="10" t="s">
        <v>482</v>
      </c>
      <c r="B16" s="11" t="s">
        <v>20</v>
      </c>
      <c r="C16" s="12">
        <v>0.01</v>
      </c>
      <c r="D16" s="11" t="s">
        <v>21</v>
      </c>
      <c r="E16" s="22">
        <v>105.352</v>
      </c>
      <c r="F16" s="22">
        <v>106.157</v>
      </c>
      <c r="G16" s="22">
        <v>105.25700000000001</v>
      </c>
      <c r="H16" s="10" t="s">
        <v>483</v>
      </c>
      <c r="I16" s="22">
        <v>105.337</v>
      </c>
      <c r="J16" s="19">
        <f t="shared" si="0"/>
        <v>1.5000000000000568E-2</v>
      </c>
      <c r="K16" s="20">
        <f t="shared" si="1"/>
        <v>150.00000000000568</v>
      </c>
      <c r="L16" s="14">
        <f t="shared" si="2"/>
        <v>1.5000000000000568</v>
      </c>
      <c r="M16" s="12">
        <v>0.14000000000000001</v>
      </c>
      <c r="N16" s="30" t="s">
        <v>66</v>
      </c>
      <c r="O16" s="31">
        <f>SUM(L8:L16)</f>
        <v>53.499999999996817</v>
      </c>
      <c r="P16" s="32">
        <f>SUM(M8:M16)</f>
        <v>5.1000000000000014</v>
      </c>
    </row>
    <row r="17" spans="1:16">
      <c r="A17" s="10" t="s">
        <v>484</v>
      </c>
      <c r="B17" s="11" t="s">
        <v>20</v>
      </c>
      <c r="C17" s="12">
        <v>0.01</v>
      </c>
      <c r="D17" s="11" t="s">
        <v>21</v>
      </c>
      <c r="E17" s="22">
        <v>104.479</v>
      </c>
      <c r="F17" s="22">
        <v>105.282</v>
      </c>
      <c r="G17" s="22">
        <v>104.38200000000001</v>
      </c>
      <c r="H17" s="10" t="s">
        <v>485</v>
      </c>
      <c r="I17" s="22">
        <v>104.38200000000001</v>
      </c>
      <c r="J17" s="19">
        <f t="shared" ref="J17:J25" si="3">IF(B17="buy",I17-E17,E17-I17)</f>
        <v>9.6999999999994202E-2</v>
      </c>
      <c r="K17" s="20">
        <f t="shared" ref="K17:K25" si="4">IF(OR(D17="usdjpy",D17="gbpjpy",D17="cadjpy",D17="audjpy",D17="eurjpy"),J17*10000,J17*1000000)</f>
        <v>969.99999999994202</v>
      </c>
      <c r="L17" s="14">
        <f t="shared" ref="L17:L25" si="5">K17*C17</f>
        <v>9.6999999999994202</v>
      </c>
      <c r="M17" s="12">
        <v>0.93</v>
      </c>
      <c r="N17">
        <v>20140103</v>
      </c>
    </row>
    <row r="18" spans="1:16">
      <c r="A18" s="10" t="s">
        <v>486</v>
      </c>
      <c r="B18" s="11" t="s">
        <v>20</v>
      </c>
      <c r="C18" s="12">
        <v>0.01</v>
      </c>
      <c r="D18" s="11" t="s">
        <v>21</v>
      </c>
      <c r="E18" s="22">
        <v>104.392</v>
      </c>
      <c r="F18" s="22">
        <v>105.18600000000001</v>
      </c>
      <c r="G18" s="22">
        <v>104.286</v>
      </c>
      <c r="H18" s="10" t="s">
        <v>487</v>
      </c>
      <c r="I18" s="22">
        <v>104.286</v>
      </c>
      <c r="J18" s="19">
        <f t="shared" si="3"/>
        <v>0.10599999999999454</v>
      </c>
      <c r="K18" s="20">
        <f t="shared" si="4"/>
        <v>1059.9999999999454</v>
      </c>
      <c r="L18" s="14">
        <f t="shared" si="5"/>
        <v>10.599999999999454</v>
      </c>
      <c r="M18" s="12">
        <v>1.02</v>
      </c>
    </row>
    <row r="19" spans="1:16">
      <c r="A19" s="10" t="s">
        <v>488</v>
      </c>
      <c r="B19" s="11" t="s">
        <v>19</v>
      </c>
      <c r="C19" s="12">
        <v>0.01</v>
      </c>
      <c r="D19" s="11" t="s">
        <v>21</v>
      </c>
      <c r="E19" s="22">
        <v>104.1</v>
      </c>
      <c r="F19" s="22">
        <v>0</v>
      </c>
      <c r="G19" s="22">
        <v>0</v>
      </c>
      <c r="H19" s="10" t="s">
        <v>489</v>
      </c>
      <c r="I19" s="22">
        <v>104.202</v>
      </c>
      <c r="J19" s="19">
        <f t="shared" si="3"/>
        <v>0.10200000000000387</v>
      </c>
      <c r="K19" s="20">
        <f t="shared" si="4"/>
        <v>1020.0000000000387</v>
      </c>
      <c r="L19" s="14">
        <f t="shared" si="5"/>
        <v>10.200000000000387</v>
      </c>
      <c r="M19" s="12">
        <v>0.98</v>
      </c>
    </row>
    <row r="20" spans="1:16">
      <c r="A20" s="10" t="s">
        <v>490</v>
      </c>
      <c r="B20" s="11" t="s">
        <v>19</v>
      </c>
      <c r="C20" s="12">
        <v>0.01</v>
      </c>
      <c r="D20" s="11" t="s">
        <v>21</v>
      </c>
      <c r="E20" s="22">
        <v>104.202</v>
      </c>
      <c r="F20" s="22">
        <v>0</v>
      </c>
      <c r="G20" s="22">
        <v>0</v>
      </c>
      <c r="H20" s="10" t="s">
        <v>489</v>
      </c>
      <c r="I20" s="22">
        <v>104.19799999999999</v>
      </c>
      <c r="J20" s="19">
        <f t="shared" si="3"/>
        <v>-4.0000000000048885E-3</v>
      </c>
      <c r="K20" s="20">
        <f t="shared" si="4"/>
        <v>-40.000000000048885</v>
      </c>
      <c r="L20" s="14">
        <f t="shared" si="5"/>
        <v>-0.40000000000048885</v>
      </c>
      <c r="M20" s="12">
        <v>-0.04</v>
      </c>
    </row>
    <row r="21" spans="1:16">
      <c r="A21" s="10" t="s">
        <v>491</v>
      </c>
      <c r="B21" s="11" t="s">
        <v>19</v>
      </c>
      <c r="C21" s="12">
        <v>0.01</v>
      </c>
      <c r="D21" s="11" t="s">
        <v>21</v>
      </c>
      <c r="E21" s="22">
        <v>104.45099999999999</v>
      </c>
      <c r="F21" s="22">
        <v>0</v>
      </c>
      <c r="G21" s="22">
        <v>0</v>
      </c>
      <c r="H21" s="10" t="s">
        <v>492</v>
      </c>
      <c r="I21" s="22">
        <v>104.31100000000001</v>
      </c>
      <c r="J21" s="19">
        <f t="shared" si="3"/>
        <v>-0.13999999999998636</v>
      </c>
      <c r="K21" s="20">
        <f t="shared" si="4"/>
        <v>-1399.9999999998636</v>
      </c>
      <c r="L21" s="14">
        <f t="shared" si="5"/>
        <v>-13.999999999998636</v>
      </c>
      <c r="M21" s="12">
        <v>-1.34</v>
      </c>
    </row>
    <row r="22" spans="1:16">
      <c r="A22" s="10" t="s">
        <v>493</v>
      </c>
      <c r="B22" s="11" t="s">
        <v>19</v>
      </c>
      <c r="C22" s="12">
        <v>0.01</v>
      </c>
      <c r="D22" s="11" t="s">
        <v>21</v>
      </c>
      <c r="E22" s="22">
        <v>104.55200000000001</v>
      </c>
      <c r="F22" s="22">
        <v>0</v>
      </c>
      <c r="G22" s="22">
        <v>0</v>
      </c>
      <c r="H22" s="10" t="s">
        <v>492</v>
      </c>
      <c r="I22" s="22">
        <v>104.31100000000001</v>
      </c>
      <c r="J22" s="19">
        <f t="shared" si="3"/>
        <v>-0.24099999999999966</v>
      </c>
      <c r="K22" s="20">
        <f t="shared" si="4"/>
        <v>-2409.9999999999964</v>
      </c>
      <c r="L22" s="14">
        <f t="shared" si="5"/>
        <v>-24.099999999999966</v>
      </c>
      <c r="M22" s="12">
        <v>-2.31</v>
      </c>
    </row>
    <row r="23" spans="1:16">
      <c r="A23" s="10" t="s">
        <v>494</v>
      </c>
      <c r="B23" s="11" t="s">
        <v>19</v>
      </c>
      <c r="C23" s="12">
        <v>0.06</v>
      </c>
      <c r="D23" s="11" t="s">
        <v>21</v>
      </c>
      <c r="E23" s="22">
        <v>104.34699999999999</v>
      </c>
      <c r="F23" s="22">
        <v>0</v>
      </c>
      <c r="G23" s="22">
        <v>0</v>
      </c>
      <c r="H23" s="10" t="s">
        <v>492</v>
      </c>
      <c r="I23" s="22">
        <v>104.31100000000001</v>
      </c>
      <c r="J23" s="19">
        <f t="shared" si="3"/>
        <v>-3.5999999999987153E-2</v>
      </c>
      <c r="K23" s="20">
        <f t="shared" si="4"/>
        <v>-359.99999999987153</v>
      </c>
      <c r="L23" s="14">
        <f t="shared" si="5"/>
        <v>-21.599999999992292</v>
      </c>
      <c r="M23" s="12">
        <v>-2.0699999999999998</v>
      </c>
    </row>
    <row r="24" spans="1:16">
      <c r="A24" s="10" t="s">
        <v>495</v>
      </c>
      <c r="B24" s="11" t="s">
        <v>19</v>
      </c>
      <c r="C24" s="12">
        <v>0.11</v>
      </c>
      <c r="D24" s="11" t="s">
        <v>21</v>
      </c>
      <c r="E24" s="22">
        <v>104.245</v>
      </c>
      <c r="F24" s="22">
        <v>0</v>
      </c>
      <c r="G24" s="22">
        <v>0</v>
      </c>
      <c r="H24" s="10" t="s">
        <v>492</v>
      </c>
      <c r="I24" s="22">
        <v>104.31100000000001</v>
      </c>
      <c r="J24" s="19">
        <f t="shared" si="3"/>
        <v>6.6000000000002501E-2</v>
      </c>
      <c r="K24" s="20">
        <f t="shared" si="4"/>
        <v>660.00000000002501</v>
      </c>
      <c r="L24" s="14">
        <f t="shared" si="5"/>
        <v>72.600000000002751</v>
      </c>
      <c r="M24" s="12">
        <v>6.96</v>
      </c>
    </row>
    <row r="25" spans="1:16">
      <c r="A25" s="10" t="s">
        <v>496</v>
      </c>
      <c r="B25" s="11" t="s">
        <v>20</v>
      </c>
      <c r="C25" s="12">
        <v>0.01</v>
      </c>
      <c r="D25" s="11" t="s">
        <v>21</v>
      </c>
      <c r="E25" s="22">
        <v>104.848</v>
      </c>
      <c r="F25" s="22">
        <v>105.648</v>
      </c>
      <c r="G25" s="22">
        <v>104.748</v>
      </c>
      <c r="H25" s="10" t="s">
        <v>497</v>
      </c>
      <c r="I25" s="22">
        <v>104.748</v>
      </c>
      <c r="J25" s="19">
        <f t="shared" si="3"/>
        <v>9.9999999999994316E-2</v>
      </c>
      <c r="K25" s="20">
        <f t="shared" si="4"/>
        <v>999.99999999994316</v>
      </c>
      <c r="L25" s="14">
        <f t="shared" si="5"/>
        <v>9.9999999999994316</v>
      </c>
      <c r="M25" s="12">
        <v>0.95</v>
      </c>
      <c r="N25" s="30" t="s">
        <v>66</v>
      </c>
      <c r="O25" s="31">
        <f>SUM(L17:L25)</f>
        <v>53.000000000010061</v>
      </c>
      <c r="P25" s="32">
        <f>SUM(M17:M25)</f>
        <v>5.08</v>
      </c>
    </row>
    <row r="26" spans="1:16">
      <c r="A26" s="10" t="s">
        <v>498</v>
      </c>
      <c r="B26" s="11" t="s">
        <v>20</v>
      </c>
      <c r="C26" s="12">
        <v>0.01</v>
      </c>
      <c r="D26" s="11" t="s">
        <v>21</v>
      </c>
      <c r="E26" s="22">
        <v>104.247</v>
      </c>
      <c r="F26" s="22">
        <v>105.053</v>
      </c>
      <c r="G26" s="22">
        <v>104.15300000000001</v>
      </c>
      <c r="H26" s="10" t="s">
        <v>499</v>
      </c>
      <c r="I26" s="22">
        <v>104.178</v>
      </c>
      <c r="J26" s="19">
        <f t="shared" ref="J26:J43" si="6">IF(B26="buy",I26-E26,E26-I26)</f>
        <v>6.9000000000002615E-2</v>
      </c>
      <c r="K26" s="20">
        <f t="shared" ref="K26:K43" si="7">IF(OR(D26="usdjpy",D26="gbpjpy",D26="cadjpy",D26="audjpy",D26="eurjpy"),J26*10000,J26*1000000)</f>
        <v>690.00000000002615</v>
      </c>
      <c r="L26" s="14">
        <f t="shared" ref="L26:L43" si="8">K26*C26</f>
        <v>6.9000000000002615</v>
      </c>
      <c r="M26" s="12">
        <v>0.66</v>
      </c>
      <c r="N26">
        <v>20140106</v>
      </c>
    </row>
    <row r="27" spans="1:16">
      <c r="A27" s="10" t="s">
        <v>500</v>
      </c>
      <c r="B27" s="11" t="s">
        <v>19</v>
      </c>
      <c r="C27" s="12">
        <v>0.01</v>
      </c>
      <c r="D27" s="11" t="s">
        <v>21</v>
      </c>
      <c r="E27" s="22">
        <v>103.988</v>
      </c>
      <c r="F27" s="22">
        <v>0</v>
      </c>
      <c r="G27" s="22">
        <v>0</v>
      </c>
      <c r="H27" s="10" t="s">
        <v>501</v>
      </c>
      <c r="I27" s="22">
        <v>104.096</v>
      </c>
      <c r="J27" s="19">
        <f t="shared" si="6"/>
        <v>0.10800000000000409</v>
      </c>
      <c r="K27" s="20">
        <f t="shared" si="7"/>
        <v>1080.0000000000409</v>
      </c>
      <c r="L27" s="14">
        <f t="shared" si="8"/>
        <v>10.800000000000409</v>
      </c>
      <c r="M27" s="12">
        <v>1.04</v>
      </c>
    </row>
    <row r="28" spans="1:16">
      <c r="A28" s="10" t="s">
        <v>502</v>
      </c>
      <c r="B28" s="11" t="s">
        <v>19</v>
      </c>
      <c r="C28" s="12">
        <v>0.01</v>
      </c>
      <c r="D28" s="11" t="s">
        <v>21</v>
      </c>
      <c r="E28" s="22">
        <v>104.101</v>
      </c>
      <c r="F28" s="22">
        <v>0</v>
      </c>
      <c r="G28" s="22">
        <v>0</v>
      </c>
      <c r="H28" s="10" t="s">
        <v>501</v>
      </c>
      <c r="I28" s="22">
        <v>104.095</v>
      </c>
      <c r="J28" s="19">
        <f t="shared" si="6"/>
        <v>-6.0000000000002274E-3</v>
      </c>
      <c r="K28" s="20">
        <f t="shared" si="7"/>
        <v>-60.000000000002274</v>
      </c>
      <c r="L28" s="14">
        <f t="shared" si="8"/>
        <v>-0.60000000000002274</v>
      </c>
      <c r="M28" s="12">
        <v>-0.06</v>
      </c>
    </row>
    <row r="29" spans="1:16">
      <c r="A29" s="10" t="s">
        <v>503</v>
      </c>
      <c r="B29" s="11" t="s">
        <v>20</v>
      </c>
      <c r="C29" s="12">
        <v>0.01</v>
      </c>
      <c r="D29" s="11" t="s">
        <v>21</v>
      </c>
      <c r="E29" s="22">
        <v>104.64100000000001</v>
      </c>
      <c r="F29" s="22">
        <v>0</v>
      </c>
      <c r="G29" s="22">
        <v>0</v>
      </c>
      <c r="H29" s="10" t="s">
        <v>504</v>
      </c>
      <c r="I29" s="22">
        <v>104.64700000000001</v>
      </c>
      <c r="J29" s="19">
        <f t="shared" si="6"/>
        <v>-6.0000000000002274E-3</v>
      </c>
      <c r="K29" s="20">
        <f t="shared" si="7"/>
        <v>-60.000000000002274</v>
      </c>
      <c r="L29" s="14">
        <f t="shared" si="8"/>
        <v>-0.60000000000002274</v>
      </c>
      <c r="M29" s="12">
        <v>-0.06</v>
      </c>
    </row>
    <row r="30" spans="1:16">
      <c r="A30" s="10" t="s">
        <v>505</v>
      </c>
      <c r="B30" s="11" t="s">
        <v>20</v>
      </c>
      <c r="C30" s="12">
        <v>0.01</v>
      </c>
      <c r="D30" s="11" t="s">
        <v>21</v>
      </c>
      <c r="E30" s="22">
        <v>104.742</v>
      </c>
      <c r="F30" s="22">
        <v>0</v>
      </c>
      <c r="G30" s="22">
        <v>0</v>
      </c>
      <c r="H30" s="10" t="s">
        <v>504</v>
      </c>
      <c r="I30" s="22">
        <v>104.64100000000001</v>
      </c>
      <c r="J30" s="19">
        <f t="shared" si="6"/>
        <v>0.10099999999999909</v>
      </c>
      <c r="K30" s="20">
        <f t="shared" si="7"/>
        <v>1009.9999999999909</v>
      </c>
      <c r="L30" s="14">
        <f t="shared" si="8"/>
        <v>10.099999999999909</v>
      </c>
      <c r="M30" s="12">
        <v>0.97</v>
      </c>
    </row>
    <row r="31" spans="1:16">
      <c r="A31" s="10" t="s">
        <v>506</v>
      </c>
      <c r="B31" s="11" t="s">
        <v>20</v>
      </c>
      <c r="C31" s="12">
        <v>0.01</v>
      </c>
      <c r="D31" s="11" t="s">
        <v>21</v>
      </c>
      <c r="E31" s="22">
        <v>104.81399999999999</v>
      </c>
      <c r="F31" s="22">
        <v>105.61199999999999</v>
      </c>
      <c r="G31" s="22">
        <v>104.712</v>
      </c>
      <c r="H31" s="10" t="s">
        <v>507</v>
      </c>
      <c r="I31" s="22">
        <v>104.712</v>
      </c>
      <c r="J31" s="19">
        <f t="shared" si="6"/>
        <v>0.10199999999998965</v>
      </c>
      <c r="K31" s="20">
        <f t="shared" si="7"/>
        <v>1019.9999999998965</v>
      </c>
      <c r="L31" s="14">
        <f t="shared" si="8"/>
        <v>10.199999999998965</v>
      </c>
      <c r="M31" s="12">
        <v>0.97</v>
      </c>
    </row>
    <row r="32" spans="1:16">
      <c r="A32" s="10" t="s">
        <v>508</v>
      </c>
      <c r="B32" s="11" t="s">
        <v>20</v>
      </c>
      <c r="C32" s="12">
        <v>0.01</v>
      </c>
      <c r="D32" s="11" t="s">
        <v>21</v>
      </c>
      <c r="E32" s="22">
        <v>104.496</v>
      </c>
      <c r="F32" s="22">
        <v>0</v>
      </c>
      <c r="G32" s="22">
        <v>0</v>
      </c>
      <c r="H32" s="10" t="s">
        <v>509</v>
      </c>
      <c r="I32" s="22">
        <v>104.548</v>
      </c>
      <c r="J32" s="19">
        <f t="shared" si="6"/>
        <v>-5.2000000000006708E-2</v>
      </c>
      <c r="K32" s="20">
        <f t="shared" si="7"/>
        <v>-520.00000000006708</v>
      </c>
      <c r="L32" s="14">
        <f t="shared" si="8"/>
        <v>-5.2000000000006708</v>
      </c>
      <c r="M32" s="12">
        <v>-0.5</v>
      </c>
    </row>
    <row r="33" spans="1:16">
      <c r="A33" s="10" t="s">
        <v>510</v>
      </c>
      <c r="B33" s="11" t="s">
        <v>20</v>
      </c>
      <c r="C33" s="12">
        <v>0.01</v>
      </c>
      <c r="D33" s="11" t="s">
        <v>21</v>
      </c>
      <c r="E33" s="22">
        <v>104.395</v>
      </c>
      <c r="F33" s="22">
        <v>0</v>
      </c>
      <c r="G33" s="22">
        <v>0</v>
      </c>
      <c r="H33" s="10" t="s">
        <v>509</v>
      </c>
      <c r="I33" s="22">
        <v>104.545</v>
      </c>
      <c r="J33" s="19">
        <f t="shared" si="6"/>
        <v>-0.15000000000000568</v>
      </c>
      <c r="K33" s="20">
        <f t="shared" si="7"/>
        <v>-1500.0000000000568</v>
      </c>
      <c r="L33" s="14">
        <f t="shared" si="8"/>
        <v>-15.000000000000568</v>
      </c>
      <c r="M33" s="12">
        <v>-1.43</v>
      </c>
    </row>
    <row r="34" spans="1:16">
      <c r="A34" s="10" t="s">
        <v>511</v>
      </c>
      <c r="B34" s="11" t="s">
        <v>20</v>
      </c>
      <c r="C34" s="12">
        <v>0.06</v>
      </c>
      <c r="D34" s="11" t="s">
        <v>21</v>
      </c>
      <c r="E34" s="22">
        <v>104.6</v>
      </c>
      <c r="F34" s="22">
        <v>0</v>
      </c>
      <c r="G34" s="22">
        <v>0</v>
      </c>
      <c r="H34" s="10" t="s">
        <v>509</v>
      </c>
      <c r="I34" s="22">
        <v>104.548</v>
      </c>
      <c r="J34" s="19">
        <f t="shared" si="6"/>
        <v>5.1999999999992497E-2</v>
      </c>
      <c r="K34" s="20">
        <f t="shared" si="7"/>
        <v>519.99999999992497</v>
      </c>
      <c r="L34" s="14">
        <f t="shared" si="8"/>
        <v>31.199999999995498</v>
      </c>
      <c r="M34" s="12">
        <v>2.98</v>
      </c>
    </row>
    <row r="35" spans="1:16">
      <c r="A35" s="10" t="s">
        <v>512</v>
      </c>
      <c r="B35" s="11" t="s">
        <v>19</v>
      </c>
      <c r="C35" s="12">
        <v>0.01</v>
      </c>
      <c r="D35" s="11" t="s">
        <v>21</v>
      </c>
      <c r="E35" s="22">
        <v>104.357</v>
      </c>
      <c r="F35" s="22">
        <v>0</v>
      </c>
      <c r="G35" s="22">
        <v>0</v>
      </c>
      <c r="H35" s="10" t="s">
        <v>513</v>
      </c>
      <c r="I35" s="22">
        <v>104.358</v>
      </c>
      <c r="J35" s="19">
        <f t="shared" si="6"/>
        <v>1.0000000000047748E-3</v>
      </c>
      <c r="K35" s="20">
        <f t="shared" si="7"/>
        <v>10.000000000047748</v>
      </c>
      <c r="L35" s="14">
        <f t="shared" si="8"/>
        <v>0.10000000000047748</v>
      </c>
      <c r="M35" s="12">
        <v>0.01</v>
      </c>
    </row>
    <row r="36" spans="1:16">
      <c r="A36" s="10" t="s">
        <v>514</v>
      </c>
      <c r="B36" s="11" t="s">
        <v>19</v>
      </c>
      <c r="C36" s="12">
        <v>0.01</v>
      </c>
      <c r="D36" s="11" t="s">
        <v>21</v>
      </c>
      <c r="E36" s="22">
        <v>104.255</v>
      </c>
      <c r="F36" s="22">
        <v>0</v>
      </c>
      <c r="G36" s="22">
        <v>0</v>
      </c>
      <c r="H36" s="10" t="s">
        <v>513</v>
      </c>
      <c r="I36" s="22">
        <v>104.357</v>
      </c>
      <c r="J36" s="19">
        <f t="shared" si="6"/>
        <v>0.10200000000000387</v>
      </c>
      <c r="K36" s="20">
        <f t="shared" si="7"/>
        <v>1020.0000000000387</v>
      </c>
      <c r="L36" s="14">
        <f t="shared" si="8"/>
        <v>10.200000000000387</v>
      </c>
      <c r="M36" s="12">
        <v>0.98</v>
      </c>
    </row>
    <row r="37" spans="1:16">
      <c r="A37" s="10" t="s">
        <v>515</v>
      </c>
      <c r="B37" s="11" t="s">
        <v>19</v>
      </c>
      <c r="C37" s="12">
        <v>0.01</v>
      </c>
      <c r="D37" s="11" t="s">
        <v>21</v>
      </c>
      <c r="E37" s="22">
        <v>104.584</v>
      </c>
      <c r="F37" s="22">
        <v>103.783</v>
      </c>
      <c r="G37" s="22">
        <v>104.68300000000001</v>
      </c>
      <c r="H37" s="10" t="s">
        <v>516</v>
      </c>
      <c r="I37" s="22">
        <v>104.68300000000001</v>
      </c>
      <c r="J37" s="19">
        <f t="shared" si="6"/>
        <v>9.9000000000003752E-2</v>
      </c>
      <c r="K37" s="20">
        <f t="shared" si="7"/>
        <v>990.00000000003752</v>
      </c>
      <c r="L37" s="14">
        <f t="shared" si="8"/>
        <v>9.9000000000003752</v>
      </c>
      <c r="M37" s="12">
        <v>0.95</v>
      </c>
    </row>
    <row r="38" spans="1:16">
      <c r="A38" s="10" t="s">
        <v>517</v>
      </c>
      <c r="B38" s="11" t="s">
        <v>20</v>
      </c>
      <c r="C38" s="12">
        <v>0.01</v>
      </c>
      <c r="D38" s="11" t="s">
        <v>21</v>
      </c>
      <c r="E38" s="22">
        <v>104.848</v>
      </c>
      <c r="F38" s="22">
        <v>0</v>
      </c>
      <c r="G38" s="22">
        <v>0</v>
      </c>
      <c r="H38" s="10" t="s">
        <v>518</v>
      </c>
      <c r="I38" s="22">
        <v>104.746</v>
      </c>
      <c r="J38" s="19">
        <f t="shared" si="6"/>
        <v>0.10200000000000387</v>
      </c>
      <c r="K38" s="20">
        <f t="shared" si="7"/>
        <v>1020.0000000000387</v>
      </c>
      <c r="L38" s="14">
        <f t="shared" si="8"/>
        <v>10.200000000000387</v>
      </c>
      <c r="M38" s="12">
        <v>0.97</v>
      </c>
    </row>
    <row r="39" spans="1:16">
      <c r="A39" s="10" t="s">
        <v>519</v>
      </c>
      <c r="B39" s="11" t="s">
        <v>20</v>
      </c>
      <c r="C39" s="12">
        <v>0.01</v>
      </c>
      <c r="D39" s="11" t="s">
        <v>21</v>
      </c>
      <c r="E39" s="22">
        <v>104.746</v>
      </c>
      <c r="F39" s="22">
        <v>0</v>
      </c>
      <c r="G39" s="22">
        <v>0</v>
      </c>
      <c r="H39" s="10" t="s">
        <v>518</v>
      </c>
      <c r="I39" s="22">
        <v>104.746</v>
      </c>
      <c r="J39" s="19">
        <f t="shared" si="6"/>
        <v>0</v>
      </c>
      <c r="K39" s="20">
        <f t="shared" si="7"/>
        <v>0</v>
      </c>
      <c r="L39" s="14">
        <f t="shared" si="8"/>
        <v>0</v>
      </c>
      <c r="M39" s="12">
        <v>0</v>
      </c>
    </row>
    <row r="40" spans="1:16">
      <c r="A40" s="10" t="s">
        <v>520</v>
      </c>
      <c r="B40" s="11" t="s">
        <v>20</v>
      </c>
      <c r="C40" s="12">
        <v>0.01</v>
      </c>
      <c r="D40" s="11" t="s">
        <v>21</v>
      </c>
      <c r="E40" s="22">
        <v>104.871</v>
      </c>
      <c r="F40" s="22">
        <v>105.673</v>
      </c>
      <c r="G40" s="22">
        <v>104.773</v>
      </c>
      <c r="H40" s="10" t="s">
        <v>521</v>
      </c>
      <c r="I40" s="22">
        <v>104.773</v>
      </c>
      <c r="J40" s="19">
        <f t="shared" si="6"/>
        <v>9.7999999999998977E-2</v>
      </c>
      <c r="K40" s="20">
        <f t="shared" si="7"/>
        <v>979.99999999998977</v>
      </c>
      <c r="L40" s="14">
        <f t="shared" si="8"/>
        <v>9.7999999999998977</v>
      </c>
      <c r="M40" s="12">
        <v>0.94</v>
      </c>
    </row>
    <row r="41" spans="1:16">
      <c r="A41" s="10" t="s">
        <v>522</v>
      </c>
      <c r="B41" s="11" t="s">
        <v>20</v>
      </c>
      <c r="C41" s="12">
        <v>0.01</v>
      </c>
      <c r="D41" s="11" t="s">
        <v>21</v>
      </c>
      <c r="E41" s="22">
        <v>104.938</v>
      </c>
      <c r="F41" s="22">
        <v>0</v>
      </c>
      <c r="G41" s="22">
        <v>0</v>
      </c>
      <c r="H41" s="10" t="s">
        <v>523</v>
      </c>
      <c r="I41" s="22">
        <v>104.83499999999999</v>
      </c>
      <c r="J41" s="19">
        <f t="shared" si="6"/>
        <v>0.10300000000000864</v>
      </c>
      <c r="K41" s="20">
        <f t="shared" si="7"/>
        <v>1030.0000000000864</v>
      </c>
      <c r="L41" s="14">
        <f t="shared" si="8"/>
        <v>10.300000000000864</v>
      </c>
      <c r="M41" s="12">
        <v>0.98</v>
      </c>
    </row>
    <row r="42" spans="1:16">
      <c r="A42" s="10" t="s">
        <v>524</v>
      </c>
      <c r="B42" s="11" t="s">
        <v>20</v>
      </c>
      <c r="C42" s="12">
        <v>0.01</v>
      </c>
      <c r="D42" s="11" t="s">
        <v>21</v>
      </c>
      <c r="E42" s="22">
        <v>104.83799999999999</v>
      </c>
      <c r="F42" s="22">
        <v>0</v>
      </c>
      <c r="G42" s="22">
        <v>0</v>
      </c>
      <c r="H42" s="10" t="s">
        <v>523</v>
      </c>
      <c r="I42" s="22">
        <v>104.83</v>
      </c>
      <c r="J42" s="19">
        <f t="shared" si="6"/>
        <v>7.9999999999955662E-3</v>
      </c>
      <c r="K42" s="20">
        <f t="shared" si="7"/>
        <v>79.999999999955662</v>
      </c>
      <c r="L42" s="14">
        <f t="shared" si="8"/>
        <v>0.79999999999955662</v>
      </c>
      <c r="M42" s="12">
        <v>0.08</v>
      </c>
    </row>
    <row r="43" spans="1:16">
      <c r="A43" s="10" t="s">
        <v>522</v>
      </c>
      <c r="B43" s="11" t="s">
        <v>20</v>
      </c>
      <c r="C43" s="12">
        <v>0.01</v>
      </c>
      <c r="D43" s="11" t="s">
        <v>21</v>
      </c>
      <c r="E43" s="22">
        <v>104.94199999999999</v>
      </c>
      <c r="F43" s="22">
        <v>105.74299999999999</v>
      </c>
      <c r="G43" s="22">
        <v>104.843</v>
      </c>
      <c r="H43" s="10" t="s">
        <v>523</v>
      </c>
      <c r="I43" s="22">
        <v>104.843</v>
      </c>
      <c r="J43" s="19">
        <f t="shared" si="6"/>
        <v>9.8999999999989541E-2</v>
      </c>
      <c r="K43" s="20">
        <f t="shared" si="7"/>
        <v>989.99999999989541</v>
      </c>
      <c r="L43" s="14">
        <f t="shared" si="8"/>
        <v>9.8999999999989541</v>
      </c>
      <c r="M43" s="12">
        <v>0.94</v>
      </c>
      <c r="N43" s="30" t="s">
        <v>66</v>
      </c>
      <c r="O43" s="31">
        <f>SUM(L26:L43)</f>
        <v>108.99999999999466</v>
      </c>
      <c r="P43" s="32">
        <f>SUM(M26:M43)</f>
        <v>10.419999999999998</v>
      </c>
    </row>
    <row r="44" spans="1:16">
      <c r="A44" s="10" t="s">
        <v>525</v>
      </c>
      <c r="B44" s="11" t="s">
        <v>19</v>
      </c>
      <c r="C44" s="12">
        <v>0.01</v>
      </c>
      <c r="D44" s="11" t="s">
        <v>21</v>
      </c>
      <c r="E44" s="22">
        <v>104.36799999999999</v>
      </c>
      <c r="F44" s="22">
        <v>0</v>
      </c>
      <c r="G44" s="22">
        <v>0</v>
      </c>
      <c r="H44" s="10" t="s">
        <v>526</v>
      </c>
      <c r="I44" s="22">
        <v>104.468</v>
      </c>
      <c r="J44" s="19">
        <f t="shared" ref="J44:J57" si="9">IF(B44="buy",I44-E44,E44-I44)</f>
        <v>0.10000000000000853</v>
      </c>
      <c r="K44" s="20">
        <f t="shared" ref="K44:K57" si="10">IF(OR(D44="usdjpy",D44="gbpjpy",D44="cadjpy",D44="audjpy",D44="eurjpy"),J44*10000,J44*1000000)</f>
        <v>1000.0000000000853</v>
      </c>
      <c r="L44" s="14">
        <f t="shared" ref="L44:L57" si="11">K44*C44</f>
        <v>10.000000000000853</v>
      </c>
      <c r="M44" s="12">
        <v>0.96</v>
      </c>
      <c r="N44">
        <v>20140107</v>
      </c>
    </row>
    <row r="45" spans="1:16">
      <c r="A45" s="10" t="s">
        <v>527</v>
      </c>
      <c r="B45" s="11" t="s">
        <v>19</v>
      </c>
      <c r="C45" s="12">
        <v>0.01</v>
      </c>
      <c r="D45" s="11" t="s">
        <v>21</v>
      </c>
      <c r="E45" s="22">
        <v>104.468</v>
      </c>
      <c r="F45" s="22">
        <v>0</v>
      </c>
      <c r="G45" s="22">
        <v>0</v>
      </c>
      <c r="H45" s="10" t="s">
        <v>526</v>
      </c>
      <c r="I45" s="22">
        <v>104.46599999999999</v>
      </c>
      <c r="J45" s="19">
        <f t="shared" si="9"/>
        <v>-2.0000000000095497E-3</v>
      </c>
      <c r="K45" s="20">
        <f t="shared" si="10"/>
        <v>-20.000000000095497</v>
      </c>
      <c r="L45" s="14">
        <f t="shared" si="11"/>
        <v>-0.20000000000095497</v>
      </c>
      <c r="M45" s="12">
        <v>-0.02</v>
      </c>
    </row>
    <row r="46" spans="1:16">
      <c r="A46" s="10" t="s">
        <v>528</v>
      </c>
      <c r="B46" s="11" t="s">
        <v>20</v>
      </c>
      <c r="C46" s="12">
        <v>0.01</v>
      </c>
      <c r="D46" s="11" t="s">
        <v>21</v>
      </c>
      <c r="E46" s="22">
        <v>104.717</v>
      </c>
      <c r="F46" s="22">
        <v>105.517</v>
      </c>
      <c r="G46" s="22">
        <v>104.617</v>
      </c>
      <c r="H46" s="10" t="s">
        <v>529</v>
      </c>
      <c r="I46" s="22">
        <v>104.617</v>
      </c>
      <c r="J46" s="19">
        <f t="shared" si="9"/>
        <v>9.9999999999994316E-2</v>
      </c>
      <c r="K46" s="20">
        <f t="shared" si="10"/>
        <v>999.99999999994316</v>
      </c>
      <c r="L46" s="14">
        <f t="shared" si="11"/>
        <v>9.9999999999994316</v>
      </c>
      <c r="M46" s="12">
        <v>0.96</v>
      </c>
    </row>
    <row r="47" spans="1:16">
      <c r="A47" s="10" t="s">
        <v>530</v>
      </c>
      <c r="B47" s="11" t="s">
        <v>19</v>
      </c>
      <c r="C47" s="12">
        <v>0.01</v>
      </c>
      <c r="D47" s="11" t="s">
        <v>21</v>
      </c>
      <c r="E47" s="22">
        <v>104.297</v>
      </c>
      <c r="F47" s="22">
        <v>103.499</v>
      </c>
      <c r="G47" s="22">
        <v>104.399</v>
      </c>
      <c r="H47" s="10" t="s">
        <v>531</v>
      </c>
      <c r="I47" s="22">
        <v>104.38200000000001</v>
      </c>
      <c r="J47" s="19">
        <f t="shared" si="9"/>
        <v>8.5000000000007958E-2</v>
      </c>
      <c r="K47" s="20">
        <f t="shared" si="10"/>
        <v>850.00000000007958</v>
      </c>
      <c r="L47" s="14">
        <f t="shared" si="11"/>
        <v>8.5000000000007958</v>
      </c>
      <c r="M47" s="12">
        <v>0.81</v>
      </c>
    </row>
    <row r="48" spans="1:16">
      <c r="A48" s="10" t="s">
        <v>532</v>
      </c>
      <c r="B48" s="11" t="s">
        <v>19</v>
      </c>
      <c r="C48" s="12">
        <v>0.01</v>
      </c>
      <c r="D48" s="11" t="s">
        <v>21</v>
      </c>
      <c r="E48" s="22">
        <v>104.374</v>
      </c>
      <c r="F48" s="22">
        <v>0</v>
      </c>
      <c r="G48" s="22">
        <v>0</v>
      </c>
      <c r="H48" s="10" t="s">
        <v>531</v>
      </c>
      <c r="I48" s="22">
        <v>104.376</v>
      </c>
      <c r="J48" s="19">
        <f t="shared" si="9"/>
        <v>2.0000000000095497E-3</v>
      </c>
      <c r="K48" s="20">
        <f t="shared" si="10"/>
        <v>20.000000000095497</v>
      </c>
      <c r="L48" s="14">
        <f t="shared" si="11"/>
        <v>0.20000000000095497</v>
      </c>
      <c r="M48" s="12">
        <v>0.02</v>
      </c>
    </row>
    <row r="49" spans="1:16">
      <c r="A49" s="10" t="s">
        <v>533</v>
      </c>
      <c r="B49" s="11" t="s">
        <v>19</v>
      </c>
      <c r="C49" s="12">
        <v>0.01</v>
      </c>
      <c r="D49" s="11" t="s">
        <v>21</v>
      </c>
      <c r="E49" s="22">
        <v>104.273</v>
      </c>
      <c r="F49" s="22">
        <v>0</v>
      </c>
      <c r="G49" s="22">
        <v>0</v>
      </c>
      <c r="H49" s="10" t="s">
        <v>531</v>
      </c>
      <c r="I49" s="22">
        <v>104.374</v>
      </c>
      <c r="J49" s="19">
        <f t="shared" si="9"/>
        <v>0.10099999999999909</v>
      </c>
      <c r="K49" s="20">
        <f t="shared" si="10"/>
        <v>1009.9999999999909</v>
      </c>
      <c r="L49" s="14">
        <f t="shared" si="11"/>
        <v>10.099999999999909</v>
      </c>
      <c r="M49" s="12">
        <v>0.97</v>
      </c>
    </row>
    <row r="50" spans="1:16">
      <c r="A50" s="10" t="s">
        <v>534</v>
      </c>
      <c r="B50" s="11" t="s">
        <v>20</v>
      </c>
      <c r="C50" s="12">
        <v>0.01</v>
      </c>
      <c r="D50" s="11" t="s">
        <v>21</v>
      </c>
      <c r="E50" s="22">
        <v>104.422</v>
      </c>
      <c r="F50" s="22">
        <v>0</v>
      </c>
      <c r="G50" s="22">
        <v>0</v>
      </c>
      <c r="H50" s="10" t="s">
        <v>535</v>
      </c>
      <c r="I50" s="22">
        <v>104.419</v>
      </c>
      <c r="J50" s="19">
        <f t="shared" si="9"/>
        <v>3.0000000000001137E-3</v>
      </c>
      <c r="K50" s="20">
        <f t="shared" si="10"/>
        <v>30.000000000001137</v>
      </c>
      <c r="L50" s="14">
        <f t="shared" si="11"/>
        <v>0.30000000000001137</v>
      </c>
      <c r="M50" s="12">
        <v>0.03</v>
      </c>
    </row>
    <row r="51" spans="1:16">
      <c r="A51" s="10" t="s">
        <v>536</v>
      </c>
      <c r="B51" s="11" t="s">
        <v>20</v>
      </c>
      <c r="C51" s="12">
        <v>0.01</v>
      </c>
      <c r="D51" s="11" t="s">
        <v>21</v>
      </c>
      <c r="E51" s="22">
        <v>104.52200000000001</v>
      </c>
      <c r="F51" s="22">
        <v>0</v>
      </c>
      <c r="G51" s="22">
        <v>0</v>
      </c>
      <c r="H51" s="10" t="s">
        <v>535</v>
      </c>
      <c r="I51" s="22">
        <v>104.422</v>
      </c>
      <c r="J51" s="19">
        <f t="shared" si="9"/>
        <v>0.10000000000000853</v>
      </c>
      <c r="K51" s="20">
        <f t="shared" si="10"/>
        <v>1000.0000000000853</v>
      </c>
      <c r="L51" s="14">
        <f t="shared" si="11"/>
        <v>10.000000000000853</v>
      </c>
      <c r="M51" s="12">
        <v>0.96</v>
      </c>
    </row>
    <row r="52" spans="1:16">
      <c r="A52" s="10" t="s">
        <v>537</v>
      </c>
      <c r="B52" s="11" t="s">
        <v>20</v>
      </c>
      <c r="C52" s="12">
        <v>0.01</v>
      </c>
      <c r="D52" s="11" t="s">
        <v>21</v>
      </c>
      <c r="E52" s="22">
        <v>104.319</v>
      </c>
      <c r="F52" s="22">
        <v>0</v>
      </c>
      <c r="G52" s="22">
        <v>0</v>
      </c>
      <c r="H52" s="10" t="s">
        <v>538</v>
      </c>
      <c r="I52" s="22">
        <v>104.313</v>
      </c>
      <c r="J52" s="19">
        <f t="shared" si="9"/>
        <v>6.0000000000002274E-3</v>
      </c>
      <c r="K52" s="20">
        <f t="shared" si="10"/>
        <v>60.000000000002274</v>
      </c>
      <c r="L52" s="14">
        <f t="shared" si="11"/>
        <v>0.60000000000002274</v>
      </c>
      <c r="M52" s="12">
        <v>0.06</v>
      </c>
    </row>
    <row r="53" spans="1:16">
      <c r="A53" s="10" t="s">
        <v>539</v>
      </c>
      <c r="B53" s="11" t="s">
        <v>20</v>
      </c>
      <c r="C53" s="12">
        <v>0.01</v>
      </c>
      <c r="D53" s="11" t="s">
        <v>21</v>
      </c>
      <c r="E53" s="22">
        <v>104.422</v>
      </c>
      <c r="F53" s="22">
        <v>0</v>
      </c>
      <c r="G53" s="22">
        <v>0</v>
      </c>
      <c r="H53" s="10" t="s">
        <v>538</v>
      </c>
      <c r="I53" s="22">
        <v>104.319</v>
      </c>
      <c r="J53" s="19">
        <f t="shared" si="9"/>
        <v>0.10299999999999443</v>
      </c>
      <c r="K53" s="20">
        <f t="shared" si="10"/>
        <v>1029.9999999999443</v>
      </c>
      <c r="L53" s="14">
        <f t="shared" si="11"/>
        <v>10.299999999999443</v>
      </c>
      <c r="M53" s="12">
        <v>0.99</v>
      </c>
    </row>
    <row r="54" spans="1:16">
      <c r="A54" s="10" t="s">
        <v>540</v>
      </c>
      <c r="B54" s="11" t="s">
        <v>20</v>
      </c>
      <c r="C54" s="12">
        <v>0.01</v>
      </c>
      <c r="D54" s="11" t="s">
        <v>21</v>
      </c>
      <c r="E54" s="22">
        <v>104.361</v>
      </c>
      <c r="F54" s="22">
        <v>0</v>
      </c>
      <c r="G54" s="22">
        <v>0</v>
      </c>
      <c r="H54" s="10" t="s">
        <v>541</v>
      </c>
      <c r="I54" s="22">
        <v>104.41200000000001</v>
      </c>
      <c r="J54" s="19">
        <f t="shared" si="9"/>
        <v>-5.1000000000001933E-2</v>
      </c>
      <c r="K54" s="20">
        <f t="shared" si="10"/>
        <v>-510.00000000001933</v>
      </c>
      <c r="L54" s="14">
        <f t="shared" si="11"/>
        <v>-5.1000000000001933</v>
      </c>
      <c r="M54" s="12">
        <v>-0.49</v>
      </c>
    </row>
    <row r="55" spans="1:16">
      <c r="A55" s="10" t="s">
        <v>542</v>
      </c>
      <c r="B55" s="11" t="s">
        <v>20</v>
      </c>
      <c r="C55" s="12">
        <v>0.01</v>
      </c>
      <c r="D55" s="11" t="s">
        <v>21</v>
      </c>
      <c r="E55" s="22">
        <v>104.26</v>
      </c>
      <c r="F55" s="22">
        <v>0</v>
      </c>
      <c r="G55" s="22">
        <v>0</v>
      </c>
      <c r="H55" s="10" t="s">
        <v>541</v>
      </c>
      <c r="I55" s="22">
        <v>104.41200000000001</v>
      </c>
      <c r="J55" s="19">
        <f t="shared" si="9"/>
        <v>-0.15200000000000102</v>
      </c>
      <c r="K55" s="20">
        <f t="shared" si="10"/>
        <v>-1520.0000000000102</v>
      </c>
      <c r="L55" s="14">
        <f t="shared" si="11"/>
        <v>-15.200000000000102</v>
      </c>
      <c r="M55" s="12">
        <v>-1.46</v>
      </c>
    </row>
    <row r="56" spans="1:16">
      <c r="A56" s="10" t="s">
        <v>543</v>
      </c>
      <c r="B56" s="11" t="s">
        <v>20</v>
      </c>
      <c r="C56" s="12">
        <v>0.06</v>
      </c>
      <c r="D56" s="11" t="s">
        <v>21</v>
      </c>
      <c r="E56" s="22">
        <v>104.46299999999999</v>
      </c>
      <c r="F56" s="22">
        <v>0</v>
      </c>
      <c r="G56" s="22">
        <v>0</v>
      </c>
      <c r="H56" s="10" t="s">
        <v>541</v>
      </c>
      <c r="I56" s="22">
        <v>104.404</v>
      </c>
      <c r="J56" s="19">
        <f t="shared" si="9"/>
        <v>5.8999999999997499E-2</v>
      </c>
      <c r="K56" s="20">
        <f t="shared" si="10"/>
        <v>589.99999999997499</v>
      </c>
      <c r="L56" s="14">
        <f t="shared" si="11"/>
        <v>35.399999999998499</v>
      </c>
      <c r="M56" s="12">
        <v>3.39</v>
      </c>
    </row>
    <row r="57" spans="1:16">
      <c r="A57" s="10" t="s">
        <v>544</v>
      </c>
      <c r="B57" s="11" t="s">
        <v>19</v>
      </c>
      <c r="C57" s="12">
        <v>0.01</v>
      </c>
      <c r="D57" s="11" t="s">
        <v>21</v>
      </c>
      <c r="E57" s="22">
        <v>104.146</v>
      </c>
      <c r="F57" s="22">
        <v>103.346</v>
      </c>
      <c r="G57" s="22">
        <v>104.246</v>
      </c>
      <c r="H57" s="10" t="s">
        <v>545</v>
      </c>
      <c r="I57" s="22">
        <v>104.238</v>
      </c>
      <c r="J57" s="19">
        <f t="shared" si="9"/>
        <v>9.1999999999998749E-2</v>
      </c>
      <c r="K57" s="20">
        <f t="shared" si="10"/>
        <v>919.99999999998749</v>
      </c>
      <c r="L57" s="14">
        <f t="shared" si="11"/>
        <v>9.1999999999998749</v>
      </c>
      <c r="M57" s="12">
        <v>0.88</v>
      </c>
      <c r="N57" s="30" t="s">
        <v>66</v>
      </c>
      <c r="O57" s="31">
        <f>SUM(L44:L57)</f>
        <v>84.099999999999397</v>
      </c>
      <c r="P57" s="32">
        <f>SUM(M44:M57)</f>
        <v>8.06</v>
      </c>
    </row>
    <row r="58" spans="1:16">
      <c r="A58" s="10" t="s">
        <v>546</v>
      </c>
      <c r="B58" s="11" t="s">
        <v>19</v>
      </c>
      <c r="C58" s="12">
        <v>0.01</v>
      </c>
      <c r="D58" s="11" t="s">
        <v>21</v>
      </c>
      <c r="E58" s="22">
        <v>104.726</v>
      </c>
      <c r="F58" s="22">
        <v>103.926</v>
      </c>
      <c r="G58" s="22">
        <v>104.82599999999999</v>
      </c>
      <c r="H58" s="10" t="s">
        <v>547</v>
      </c>
      <c r="I58" s="22">
        <v>104.82599999999999</v>
      </c>
      <c r="J58" s="19">
        <f t="shared" ref="J58:J85" si="12">IF(B58="buy",I58-E58,E58-I58)</f>
        <v>9.9999999999994316E-2</v>
      </c>
      <c r="K58" s="20">
        <f t="shared" ref="K58:K85" si="13">IF(OR(D58="usdjpy",D58="gbpjpy",D58="cadjpy",D58="audjpy",D58="eurjpy"),J58*10000,J58*1000000)</f>
        <v>999.99999999994316</v>
      </c>
      <c r="L58" s="14">
        <f t="shared" ref="L58:L85" si="14">K58*C58</f>
        <v>9.9999999999994316</v>
      </c>
      <c r="M58" s="12">
        <v>0.95</v>
      </c>
      <c r="N58">
        <v>20140108</v>
      </c>
    </row>
    <row r="59" spans="1:16">
      <c r="A59" s="10" t="s">
        <v>548</v>
      </c>
      <c r="B59" s="11" t="s">
        <v>19</v>
      </c>
      <c r="C59" s="12">
        <v>0.01</v>
      </c>
      <c r="D59" s="11" t="s">
        <v>21</v>
      </c>
      <c r="E59" s="22">
        <v>104.809</v>
      </c>
      <c r="F59" s="22">
        <v>104.006</v>
      </c>
      <c r="G59" s="22">
        <v>104.90600000000001</v>
      </c>
      <c r="H59" s="10" t="s">
        <v>549</v>
      </c>
      <c r="I59" s="22">
        <v>104.90600000000001</v>
      </c>
      <c r="J59" s="19">
        <f t="shared" si="12"/>
        <v>9.7000000000008413E-2</v>
      </c>
      <c r="K59" s="20">
        <f t="shared" si="13"/>
        <v>970.00000000008413</v>
      </c>
      <c r="L59" s="14">
        <f t="shared" si="14"/>
        <v>9.7000000000008413</v>
      </c>
      <c r="M59" s="12">
        <v>0.92</v>
      </c>
    </row>
    <row r="60" spans="1:16">
      <c r="A60" s="10" t="s">
        <v>550</v>
      </c>
      <c r="B60" s="11" t="s">
        <v>20</v>
      </c>
      <c r="C60" s="12">
        <v>0.01</v>
      </c>
      <c r="D60" s="11" t="s">
        <v>21</v>
      </c>
      <c r="E60" s="22">
        <v>104.925</v>
      </c>
      <c r="F60" s="22">
        <v>105.727</v>
      </c>
      <c r="G60" s="22">
        <v>104.827</v>
      </c>
      <c r="H60" s="10" t="s">
        <v>551</v>
      </c>
      <c r="I60" s="22">
        <v>104.916</v>
      </c>
      <c r="J60" s="19">
        <f t="shared" si="12"/>
        <v>9.0000000000003411E-3</v>
      </c>
      <c r="K60" s="20">
        <f t="shared" si="13"/>
        <v>90.000000000003411</v>
      </c>
      <c r="L60" s="14">
        <f t="shared" si="14"/>
        <v>0.90000000000003411</v>
      </c>
      <c r="M60" s="12">
        <v>0.09</v>
      </c>
    </row>
    <row r="61" spans="1:16">
      <c r="A61" s="10" t="s">
        <v>552</v>
      </c>
      <c r="B61" s="11" t="s">
        <v>20</v>
      </c>
      <c r="C61" s="12">
        <v>0.01</v>
      </c>
      <c r="D61" s="11" t="s">
        <v>21</v>
      </c>
      <c r="E61" s="22">
        <v>104.92100000000001</v>
      </c>
      <c r="F61" s="22">
        <v>105.723</v>
      </c>
      <c r="G61" s="22">
        <v>104.82299999999999</v>
      </c>
      <c r="H61" s="10" t="s">
        <v>553</v>
      </c>
      <c r="I61" s="22">
        <v>104.82299999999999</v>
      </c>
      <c r="J61" s="19">
        <f t="shared" si="12"/>
        <v>9.8000000000013188E-2</v>
      </c>
      <c r="K61" s="20">
        <f t="shared" si="13"/>
        <v>980.00000000013188</v>
      </c>
      <c r="L61" s="14">
        <f t="shared" si="14"/>
        <v>9.8000000000013188</v>
      </c>
      <c r="M61" s="12">
        <v>0.93</v>
      </c>
    </row>
    <row r="62" spans="1:16">
      <c r="A62" s="10" t="s">
        <v>554</v>
      </c>
      <c r="B62" s="11" t="s">
        <v>19</v>
      </c>
      <c r="C62" s="12">
        <v>0.01</v>
      </c>
      <c r="D62" s="11" t="s">
        <v>21</v>
      </c>
      <c r="E62" s="22">
        <v>104.751</v>
      </c>
      <c r="F62" s="22">
        <v>0</v>
      </c>
      <c r="G62" s="22">
        <v>0</v>
      </c>
      <c r="H62" s="10" t="s">
        <v>555</v>
      </c>
      <c r="I62" s="22">
        <v>104.96599999999999</v>
      </c>
      <c r="J62" s="19">
        <f t="shared" si="12"/>
        <v>0.2149999999999892</v>
      </c>
      <c r="K62" s="20">
        <f t="shared" si="13"/>
        <v>2149.9999999998918</v>
      </c>
      <c r="L62" s="14">
        <f t="shared" si="14"/>
        <v>21.499999999998916</v>
      </c>
      <c r="M62" s="12">
        <v>2.0499999999999998</v>
      </c>
    </row>
    <row r="63" spans="1:16">
      <c r="A63" s="10" t="s">
        <v>556</v>
      </c>
      <c r="B63" s="11" t="s">
        <v>19</v>
      </c>
      <c r="C63" s="12">
        <v>0.01</v>
      </c>
      <c r="D63" s="11" t="s">
        <v>21</v>
      </c>
      <c r="E63" s="22">
        <v>104.85599999999999</v>
      </c>
      <c r="F63" s="22">
        <v>0</v>
      </c>
      <c r="G63" s="22">
        <v>0</v>
      </c>
      <c r="H63" s="10" t="s">
        <v>555</v>
      </c>
      <c r="I63" s="22">
        <v>104.97499999999999</v>
      </c>
      <c r="J63" s="19">
        <f t="shared" si="12"/>
        <v>0.11899999999999977</v>
      </c>
      <c r="K63" s="20">
        <f t="shared" si="13"/>
        <v>1189.9999999999977</v>
      </c>
      <c r="L63" s="14">
        <f t="shared" si="14"/>
        <v>11.899999999999977</v>
      </c>
      <c r="M63" s="12">
        <v>1.1299999999999999</v>
      </c>
    </row>
    <row r="64" spans="1:16">
      <c r="A64" s="10" t="s">
        <v>557</v>
      </c>
      <c r="B64" s="11" t="s">
        <v>19</v>
      </c>
      <c r="C64" s="12">
        <v>0.01</v>
      </c>
      <c r="D64" s="11" t="s">
        <v>21</v>
      </c>
      <c r="E64" s="22">
        <v>104.71899999999999</v>
      </c>
      <c r="F64" s="22">
        <v>103.916</v>
      </c>
      <c r="G64" s="22">
        <v>104.816</v>
      </c>
      <c r="H64" s="10" t="s">
        <v>555</v>
      </c>
      <c r="I64" s="22">
        <v>104.816</v>
      </c>
      <c r="J64" s="19">
        <f t="shared" si="12"/>
        <v>9.7000000000008413E-2</v>
      </c>
      <c r="K64" s="20">
        <f t="shared" si="13"/>
        <v>970.00000000008413</v>
      </c>
      <c r="L64" s="14">
        <f t="shared" si="14"/>
        <v>9.7000000000008413</v>
      </c>
      <c r="M64" s="12">
        <v>0.93</v>
      </c>
    </row>
    <row r="65" spans="1:13">
      <c r="A65" s="10" t="s">
        <v>558</v>
      </c>
      <c r="B65" s="11" t="s">
        <v>20</v>
      </c>
      <c r="C65" s="12">
        <v>0.01</v>
      </c>
      <c r="D65" s="11" t="s">
        <v>21</v>
      </c>
      <c r="E65" s="22">
        <v>105.021</v>
      </c>
      <c r="F65" s="22">
        <v>105.825</v>
      </c>
      <c r="G65" s="22">
        <v>104.925</v>
      </c>
      <c r="H65" s="10" t="s">
        <v>559</v>
      </c>
      <c r="I65" s="22">
        <v>104.93899999999999</v>
      </c>
      <c r="J65" s="19">
        <f t="shared" si="12"/>
        <v>8.2000000000007844E-2</v>
      </c>
      <c r="K65" s="20">
        <f t="shared" si="13"/>
        <v>820.00000000007844</v>
      </c>
      <c r="L65" s="14">
        <f t="shared" si="14"/>
        <v>8.2000000000007844</v>
      </c>
      <c r="M65" s="12">
        <v>0.78</v>
      </c>
    </row>
    <row r="66" spans="1:13">
      <c r="A66" s="10" t="s">
        <v>560</v>
      </c>
      <c r="B66" s="11" t="s">
        <v>20</v>
      </c>
      <c r="C66" s="12">
        <v>0.01</v>
      </c>
      <c r="D66" s="11" t="s">
        <v>21</v>
      </c>
      <c r="E66" s="22">
        <v>104.922</v>
      </c>
      <c r="F66" s="22">
        <v>0</v>
      </c>
      <c r="G66" s="22">
        <v>0</v>
      </c>
      <c r="H66" s="10" t="s">
        <v>561</v>
      </c>
      <c r="I66" s="22">
        <v>104.982</v>
      </c>
      <c r="J66" s="19">
        <f t="shared" si="12"/>
        <v>-6.0000000000002274E-2</v>
      </c>
      <c r="K66" s="20">
        <f t="shared" si="13"/>
        <v>-600.00000000002274</v>
      </c>
      <c r="L66" s="14">
        <f t="shared" si="14"/>
        <v>-6.0000000000002274</v>
      </c>
      <c r="M66" s="12">
        <v>-0.56999999999999995</v>
      </c>
    </row>
    <row r="67" spans="1:13">
      <c r="A67" s="10" t="s">
        <v>562</v>
      </c>
      <c r="B67" s="11" t="s">
        <v>20</v>
      </c>
      <c r="C67" s="12">
        <v>0.01</v>
      </c>
      <c r="D67" s="11" t="s">
        <v>21</v>
      </c>
      <c r="E67" s="22">
        <v>104.82</v>
      </c>
      <c r="F67" s="22">
        <v>0</v>
      </c>
      <c r="G67" s="22">
        <v>0</v>
      </c>
      <c r="H67" s="10" t="s">
        <v>561</v>
      </c>
      <c r="I67" s="22">
        <v>104.982</v>
      </c>
      <c r="J67" s="19">
        <f t="shared" si="12"/>
        <v>-0.16200000000000614</v>
      </c>
      <c r="K67" s="20">
        <f t="shared" si="13"/>
        <v>-1620.0000000000614</v>
      </c>
      <c r="L67" s="14">
        <f t="shared" si="14"/>
        <v>-16.200000000000614</v>
      </c>
      <c r="M67" s="12">
        <v>-1.54</v>
      </c>
    </row>
    <row r="68" spans="1:13">
      <c r="A68" s="10" t="s">
        <v>558</v>
      </c>
      <c r="B68" s="11" t="s">
        <v>20</v>
      </c>
      <c r="C68" s="12">
        <v>0.06</v>
      </c>
      <c r="D68" s="11" t="s">
        <v>21</v>
      </c>
      <c r="E68" s="22">
        <v>105.032</v>
      </c>
      <c r="F68" s="22">
        <v>0</v>
      </c>
      <c r="G68" s="22">
        <v>0</v>
      </c>
      <c r="H68" s="10" t="s">
        <v>561</v>
      </c>
      <c r="I68" s="22">
        <v>104.979</v>
      </c>
      <c r="J68" s="19">
        <f t="shared" si="12"/>
        <v>5.2999999999997272E-2</v>
      </c>
      <c r="K68" s="20">
        <f t="shared" si="13"/>
        <v>529.99999999997272</v>
      </c>
      <c r="L68" s="14">
        <f t="shared" si="14"/>
        <v>31.799999999998363</v>
      </c>
      <c r="M68" s="12">
        <v>3.03</v>
      </c>
    </row>
    <row r="69" spans="1:13">
      <c r="A69" s="10" t="s">
        <v>563</v>
      </c>
      <c r="B69" s="11" t="s">
        <v>20</v>
      </c>
      <c r="C69" s="12">
        <v>0.01</v>
      </c>
      <c r="D69" s="11" t="s">
        <v>21</v>
      </c>
      <c r="E69" s="22">
        <v>104.879</v>
      </c>
      <c r="F69" s="22">
        <v>0</v>
      </c>
      <c r="G69" s="22">
        <v>0</v>
      </c>
      <c r="H69" s="10" t="s">
        <v>564</v>
      </c>
      <c r="I69" s="22">
        <v>104.877</v>
      </c>
      <c r="J69" s="19">
        <f t="shared" si="12"/>
        <v>2.0000000000095497E-3</v>
      </c>
      <c r="K69" s="20">
        <f t="shared" si="13"/>
        <v>20.000000000095497</v>
      </c>
      <c r="L69" s="14">
        <f t="shared" si="14"/>
        <v>0.20000000000095497</v>
      </c>
      <c r="M69" s="12">
        <v>0.02</v>
      </c>
    </row>
    <row r="70" spans="1:13">
      <c r="A70" s="10" t="s">
        <v>565</v>
      </c>
      <c r="B70" s="11" t="s">
        <v>20</v>
      </c>
      <c r="C70" s="12">
        <v>0.01</v>
      </c>
      <c r="D70" s="11" t="s">
        <v>21</v>
      </c>
      <c r="E70" s="22">
        <v>104.98</v>
      </c>
      <c r="F70" s="22">
        <v>0</v>
      </c>
      <c r="G70" s="22">
        <v>0</v>
      </c>
      <c r="H70" s="10" t="s">
        <v>564</v>
      </c>
      <c r="I70" s="22">
        <v>104.877</v>
      </c>
      <c r="J70" s="19">
        <f t="shared" si="12"/>
        <v>0.10300000000000864</v>
      </c>
      <c r="K70" s="20">
        <f t="shared" si="13"/>
        <v>1030.0000000000864</v>
      </c>
      <c r="L70" s="14">
        <f t="shared" si="14"/>
        <v>10.300000000000864</v>
      </c>
      <c r="M70" s="12">
        <v>0.98</v>
      </c>
    </row>
    <row r="71" spans="1:13">
      <c r="A71" s="10" t="s">
        <v>566</v>
      </c>
      <c r="B71" s="11" t="s">
        <v>20</v>
      </c>
      <c r="C71" s="12">
        <v>0.01</v>
      </c>
      <c r="D71" s="11" t="s">
        <v>21</v>
      </c>
      <c r="E71" s="22">
        <v>104.834</v>
      </c>
      <c r="F71" s="22">
        <v>0</v>
      </c>
      <c r="G71" s="22">
        <v>0</v>
      </c>
      <c r="H71" s="10" t="s">
        <v>567</v>
      </c>
      <c r="I71" s="22">
        <v>104.88</v>
      </c>
      <c r="J71" s="19">
        <f t="shared" si="12"/>
        <v>-4.5999999999992269E-2</v>
      </c>
      <c r="K71" s="20">
        <f t="shared" si="13"/>
        <v>-459.99999999992269</v>
      </c>
      <c r="L71" s="14">
        <f t="shared" si="14"/>
        <v>-4.5999999999992269</v>
      </c>
      <c r="M71" s="12">
        <v>-0.44</v>
      </c>
    </row>
    <row r="72" spans="1:13">
      <c r="A72" s="10" t="s">
        <v>568</v>
      </c>
      <c r="B72" s="11" t="s">
        <v>20</v>
      </c>
      <c r="C72" s="12">
        <v>0.01</v>
      </c>
      <c r="D72" s="11" t="s">
        <v>21</v>
      </c>
      <c r="E72" s="22">
        <v>104.73399999999999</v>
      </c>
      <c r="F72" s="22">
        <v>0</v>
      </c>
      <c r="G72" s="22">
        <v>0</v>
      </c>
      <c r="H72" s="10" t="s">
        <v>567</v>
      </c>
      <c r="I72" s="22">
        <v>104.88200000000001</v>
      </c>
      <c r="J72" s="19">
        <f t="shared" si="12"/>
        <v>-0.14800000000001035</v>
      </c>
      <c r="K72" s="20">
        <f t="shared" si="13"/>
        <v>-1480.0000000001035</v>
      </c>
      <c r="L72" s="14">
        <f t="shared" si="14"/>
        <v>-14.800000000001035</v>
      </c>
      <c r="M72" s="12">
        <v>-1.41</v>
      </c>
    </row>
    <row r="73" spans="1:13">
      <c r="A73" s="10" t="s">
        <v>569</v>
      </c>
      <c r="B73" s="11" t="s">
        <v>20</v>
      </c>
      <c r="C73" s="12">
        <v>0.06</v>
      </c>
      <c r="D73" s="11" t="s">
        <v>21</v>
      </c>
      <c r="E73" s="22">
        <v>104.93600000000001</v>
      </c>
      <c r="F73" s="22">
        <v>0</v>
      </c>
      <c r="G73" s="22">
        <v>0</v>
      </c>
      <c r="H73" s="10" t="s">
        <v>567</v>
      </c>
      <c r="I73" s="22">
        <v>104.884</v>
      </c>
      <c r="J73" s="19">
        <f t="shared" si="12"/>
        <v>5.2000000000006708E-2</v>
      </c>
      <c r="K73" s="20">
        <f t="shared" si="13"/>
        <v>520.00000000006708</v>
      </c>
      <c r="L73" s="14">
        <f t="shared" si="14"/>
        <v>31.200000000004025</v>
      </c>
      <c r="M73" s="12">
        <v>2.97</v>
      </c>
    </row>
    <row r="74" spans="1:13">
      <c r="A74" s="10" t="s">
        <v>570</v>
      </c>
      <c r="B74" s="11" t="s">
        <v>20</v>
      </c>
      <c r="C74" s="12">
        <v>0.01</v>
      </c>
      <c r="D74" s="11" t="s">
        <v>21</v>
      </c>
      <c r="E74" s="22">
        <v>104.94199999999999</v>
      </c>
      <c r="F74" s="22">
        <v>105.742</v>
      </c>
      <c r="G74" s="22">
        <v>104.842</v>
      </c>
      <c r="H74" s="10" t="s">
        <v>567</v>
      </c>
      <c r="I74" s="22">
        <v>104.904</v>
      </c>
      <c r="J74" s="19">
        <f t="shared" si="12"/>
        <v>3.7999999999996703E-2</v>
      </c>
      <c r="K74" s="20">
        <f t="shared" si="13"/>
        <v>379.99999999996703</v>
      </c>
      <c r="L74" s="14">
        <f t="shared" si="14"/>
        <v>3.7999999999996703</v>
      </c>
      <c r="M74" s="12">
        <v>0.36</v>
      </c>
    </row>
    <row r="75" spans="1:13">
      <c r="A75" s="10" t="s">
        <v>571</v>
      </c>
      <c r="B75" s="11" t="s">
        <v>20</v>
      </c>
      <c r="C75" s="12">
        <v>0.01</v>
      </c>
      <c r="D75" s="11" t="s">
        <v>21</v>
      </c>
      <c r="E75" s="22">
        <v>104.78100000000001</v>
      </c>
      <c r="F75" s="22">
        <v>0</v>
      </c>
      <c r="G75" s="22">
        <v>0</v>
      </c>
      <c r="H75" s="10" t="s">
        <v>567</v>
      </c>
      <c r="I75" s="22">
        <v>104.905</v>
      </c>
      <c r="J75" s="19">
        <f t="shared" si="12"/>
        <v>-0.12399999999999523</v>
      </c>
      <c r="K75" s="20">
        <f t="shared" si="13"/>
        <v>-1239.9999999999523</v>
      </c>
      <c r="L75" s="14">
        <f t="shared" si="14"/>
        <v>-12.399999999999523</v>
      </c>
      <c r="M75" s="12">
        <v>-1.18</v>
      </c>
    </row>
    <row r="76" spans="1:13">
      <c r="A76" s="10" t="s">
        <v>572</v>
      </c>
      <c r="B76" s="11" t="s">
        <v>20</v>
      </c>
      <c r="C76" s="12">
        <v>0.01</v>
      </c>
      <c r="D76" s="11" t="s">
        <v>21</v>
      </c>
      <c r="E76" s="22">
        <v>104.676</v>
      </c>
      <c r="F76" s="22">
        <v>0</v>
      </c>
      <c r="G76" s="22">
        <v>0</v>
      </c>
      <c r="H76" s="10" t="s">
        <v>567</v>
      </c>
      <c r="I76" s="22">
        <v>104.90300000000001</v>
      </c>
      <c r="J76" s="19">
        <f t="shared" si="12"/>
        <v>-0.22700000000000387</v>
      </c>
      <c r="K76" s="20">
        <f t="shared" si="13"/>
        <v>-2270.0000000000387</v>
      </c>
      <c r="L76" s="14">
        <f t="shared" si="14"/>
        <v>-22.700000000000387</v>
      </c>
      <c r="M76" s="12">
        <v>-2.16</v>
      </c>
    </row>
    <row r="77" spans="1:13">
      <c r="A77" s="10" t="s">
        <v>563</v>
      </c>
      <c r="B77" s="11" t="s">
        <v>20</v>
      </c>
      <c r="C77" s="12">
        <v>0.06</v>
      </c>
      <c r="D77" s="11" t="s">
        <v>21</v>
      </c>
      <c r="E77" s="22">
        <v>104.884</v>
      </c>
      <c r="F77" s="22">
        <v>0</v>
      </c>
      <c r="G77" s="22">
        <v>0</v>
      </c>
      <c r="H77" s="10" t="s">
        <v>573</v>
      </c>
      <c r="I77" s="22">
        <v>104.914</v>
      </c>
      <c r="J77" s="19">
        <f t="shared" si="12"/>
        <v>-3.0000000000001137E-2</v>
      </c>
      <c r="K77" s="20">
        <f t="shared" si="13"/>
        <v>-300.00000000001137</v>
      </c>
      <c r="L77" s="14">
        <f t="shared" si="14"/>
        <v>-18.000000000000682</v>
      </c>
      <c r="M77" s="12">
        <v>-1.72</v>
      </c>
    </row>
    <row r="78" spans="1:13">
      <c r="A78" s="10" t="s">
        <v>574</v>
      </c>
      <c r="B78" s="11" t="s">
        <v>20</v>
      </c>
      <c r="C78" s="12">
        <v>0.11</v>
      </c>
      <c r="D78" s="11" t="s">
        <v>21</v>
      </c>
      <c r="E78" s="22">
        <v>104.985</v>
      </c>
      <c r="F78" s="22">
        <v>0</v>
      </c>
      <c r="G78" s="22">
        <v>0</v>
      </c>
      <c r="H78" s="10" t="s">
        <v>573</v>
      </c>
      <c r="I78" s="22">
        <v>104.91800000000001</v>
      </c>
      <c r="J78" s="19">
        <f t="shared" si="12"/>
        <v>6.6999999999993065E-2</v>
      </c>
      <c r="K78" s="20">
        <f t="shared" si="13"/>
        <v>669.99999999993065</v>
      </c>
      <c r="L78" s="14">
        <f t="shared" si="14"/>
        <v>73.699999999992372</v>
      </c>
      <c r="M78" s="12">
        <v>7.02</v>
      </c>
    </row>
    <row r="79" spans="1:13">
      <c r="A79" s="10" t="s">
        <v>562</v>
      </c>
      <c r="B79" s="11" t="s">
        <v>20</v>
      </c>
      <c r="C79" s="12">
        <v>0.01</v>
      </c>
      <c r="D79" s="11" t="s">
        <v>21</v>
      </c>
      <c r="E79" s="22">
        <v>104.807</v>
      </c>
      <c r="F79" s="22">
        <v>0</v>
      </c>
      <c r="G79" s="22">
        <v>0</v>
      </c>
      <c r="H79" s="10" t="s">
        <v>575</v>
      </c>
      <c r="I79" s="22">
        <v>104.854</v>
      </c>
      <c r="J79" s="19">
        <f t="shared" si="12"/>
        <v>-4.6999999999997044E-2</v>
      </c>
      <c r="K79" s="20">
        <f t="shared" si="13"/>
        <v>-469.99999999997044</v>
      </c>
      <c r="L79" s="14">
        <f t="shared" si="14"/>
        <v>-4.6999999999997044</v>
      </c>
      <c r="M79" s="12">
        <v>-0.45</v>
      </c>
    </row>
    <row r="80" spans="1:13">
      <c r="A80" s="10" t="s">
        <v>576</v>
      </c>
      <c r="B80" s="11" t="s">
        <v>20</v>
      </c>
      <c r="C80" s="12">
        <v>0.01</v>
      </c>
      <c r="D80" s="11" t="s">
        <v>21</v>
      </c>
      <c r="E80" s="22">
        <v>104.70699999999999</v>
      </c>
      <c r="F80" s="22">
        <v>0</v>
      </c>
      <c r="G80" s="22">
        <v>0</v>
      </c>
      <c r="H80" s="10" t="s">
        <v>575</v>
      </c>
      <c r="I80" s="22">
        <v>104.85299999999999</v>
      </c>
      <c r="J80" s="19">
        <f t="shared" si="12"/>
        <v>-0.1460000000000008</v>
      </c>
      <c r="K80" s="20">
        <f t="shared" si="13"/>
        <v>-1460.000000000008</v>
      </c>
      <c r="L80" s="14">
        <f t="shared" si="14"/>
        <v>-14.60000000000008</v>
      </c>
      <c r="M80" s="12">
        <v>-1.39</v>
      </c>
    </row>
    <row r="81" spans="1:16">
      <c r="A81" s="10" t="s">
        <v>577</v>
      </c>
      <c r="B81" s="11" t="s">
        <v>20</v>
      </c>
      <c r="C81" s="12">
        <v>0.06</v>
      </c>
      <c r="D81" s="11" t="s">
        <v>21</v>
      </c>
      <c r="E81" s="22">
        <v>104.908</v>
      </c>
      <c r="F81" s="22">
        <v>0</v>
      </c>
      <c r="G81" s="22">
        <v>0</v>
      </c>
      <c r="H81" s="10" t="s">
        <v>575</v>
      </c>
      <c r="I81" s="22">
        <v>104.85599999999999</v>
      </c>
      <c r="J81" s="19">
        <f t="shared" si="12"/>
        <v>5.2000000000006708E-2</v>
      </c>
      <c r="K81" s="20">
        <f t="shared" si="13"/>
        <v>520.00000000006708</v>
      </c>
      <c r="L81" s="14">
        <f t="shared" si="14"/>
        <v>31.200000000004025</v>
      </c>
      <c r="M81" s="12">
        <v>2.98</v>
      </c>
    </row>
    <row r="82" spans="1:16">
      <c r="A82" s="10" t="s">
        <v>571</v>
      </c>
      <c r="B82" s="11" t="s">
        <v>20</v>
      </c>
      <c r="C82" s="12">
        <v>0.06</v>
      </c>
      <c r="D82" s="11" t="s">
        <v>21</v>
      </c>
      <c r="E82" s="22">
        <v>104.777</v>
      </c>
      <c r="F82" s="22">
        <v>0</v>
      </c>
      <c r="G82" s="22">
        <v>0</v>
      </c>
      <c r="H82" s="10" t="s">
        <v>578</v>
      </c>
      <c r="I82" s="22">
        <v>104.816</v>
      </c>
      <c r="J82" s="19">
        <f t="shared" si="12"/>
        <v>-3.9000000000001478E-2</v>
      </c>
      <c r="K82" s="20">
        <f t="shared" si="13"/>
        <v>-390.00000000001478</v>
      </c>
      <c r="L82" s="14">
        <f t="shared" si="14"/>
        <v>-23.400000000000887</v>
      </c>
      <c r="M82" s="12">
        <v>-2.23</v>
      </c>
    </row>
    <row r="83" spans="1:16">
      <c r="A83" s="10" t="s">
        <v>579</v>
      </c>
      <c r="B83" s="11" t="s">
        <v>20</v>
      </c>
      <c r="C83" s="12">
        <v>0.01</v>
      </c>
      <c r="D83" s="11" t="s">
        <v>21</v>
      </c>
      <c r="E83" s="22">
        <v>104.676</v>
      </c>
      <c r="F83" s="22">
        <v>0</v>
      </c>
      <c r="G83" s="22">
        <v>0</v>
      </c>
      <c r="H83" s="10" t="s">
        <v>578</v>
      </c>
      <c r="I83" s="22">
        <v>104.818</v>
      </c>
      <c r="J83" s="19">
        <f t="shared" si="12"/>
        <v>-0.14199999999999591</v>
      </c>
      <c r="K83" s="20">
        <f t="shared" si="13"/>
        <v>-1419.9999999999591</v>
      </c>
      <c r="L83" s="14">
        <f t="shared" si="14"/>
        <v>-14.199999999999591</v>
      </c>
      <c r="M83" s="12">
        <v>-1.35</v>
      </c>
    </row>
    <row r="84" spans="1:16">
      <c r="A84" s="10" t="s">
        <v>580</v>
      </c>
      <c r="B84" s="11" t="s">
        <v>20</v>
      </c>
      <c r="C84" s="12">
        <v>0.01</v>
      </c>
      <c r="D84" s="11" t="s">
        <v>21</v>
      </c>
      <c r="E84" s="22">
        <v>104.575</v>
      </c>
      <c r="F84" s="22">
        <v>0</v>
      </c>
      <c r="G84" s="22">
        <v>0</v>
      </c>
      <c r="H84" s="10" t="s">
        <v>578</v>
      </c>
      <c r="I84" s="22">
        <v>104.818</v>
      </c>
      <c r="J84" s="19">
        <f t="shared" si="12"/>
        <v>-0.242999999999995</v>
      </c>
      <c r="K84" s="20">
        <f t="shared" si="13"/>
        <v>-2429.99999999995</v>
      </c>
      <c r="L84" s="14">
        <f t="shared" si="14"/>
        <v>-24.2999999999995</v>
      </c>
      <c r="M84" s="12">
        <v>-2.3199999999999998</v>
      </c>
    </row>
    <row r="85" spans="1:16">
      <c r="A85" s="10" t="s">
        <v>581</v>
      </c>
      <c r="B85" s="11" t="s">
        <v>20</v>
      </c>
      <c r="C85" s="12">
        <v>0.11</v>
      </c>
      <c r="D85" s="11" t="s">
        <v>21</v>
      </c>
      <c r="E85" s="22">
        <v>104.878</v>
      </c>
      <c r="F85" s="22">
        <v>0</v>
      </c>
      <c r="G85" s="22">
        <v>0</v>
      </c>
      <c r="H85" s="10" t="s">
        <v>578</v>
      </c>
      <c r="I85" s="22">
        <v>104.81399999999999</v>
      </c>
      <c r="J85" s="19">
        <f t="shared" si="12"/>
        <v>6.4000000000007162E-2</v>
      </c>
      <c r="K85" s="20">
        <f t="shared" si="13"/>
        <v>640.00000000007162</v>
      </c>
      <c r="L85" s="14">
        <f t="shared" si="14"/>
        <v>70.400000000007878</v>
      </c>
      <c r="M85" s="12">
        <v>6.72</v>
      </c>
      <c r="N85" s="30" t="s">
        <v>66</v>
      </c>
      <c r="O85" s="31">
        <f>SUM(L58:L85)</f>
        <v>158.40000000000884</v>
      </c>
      <c r="P85" s="32">
        <f>SUM(M58:M85)</f>
        <v>15.100000000000001</v>
      </c>
    </row>
    <row r="86" spans="1:16">
      <c r="A86" s="10" t="s">
        <v>582</v>
      </c>
      <c r="B86" s="11" t="s">
        <v>19</v>
      </c>
      <c r="C86" s="12">
        <v>0.01</v>
      </c>
      <c r="D86" s="11" t="s">
        <v>21</v>
      </c>
      <c r="E86" s="22">
        <v>104.71</v>
      </c>
      <c r="F86" s="22">
        <v>0</v>
      </c>
      <c r="G86" s="22">
        <v>0</v>
      </c>
      <c r="H86" s="10" t="s">
        <v>583</v>
      </c>
      <c r="I86" s="22">
        <v>104.661</v>
      </c>
      <c r="J86" s="19">
        <f t="shared" ref="J86:J92" si="15">IF(B86="buy",I86-E86,E86-I86)</f>
        <v>-4.8999999999992383E-2</v>
      </c>
      <c r="K86" s="20">
        <f t="shared" ref="K86:K92" si="16">IF(OR(D86="usdjpy",D86="gbpjpy",D86="cadjpy",D86="audjpy",D86="eurjpy"),J86*10000,J86*1000000)</f>
        <v>-489.99999999992383</v>
      </c>
      <c r="L86" s="14">
        <f t="shared" ref="L86:L92" si="17">K86*C86</f>
        <v>-4.8999999999992383</v>
      </c>
      <c r="M86" s="12">
        <v>-0.47</v>
      </c>
      <c r="N86">
        <v>20140109</v>
      </c>
    </row>
    <row r="87" spans="1:16">
      <c r="A87" s="10" t="s">
        <v>584</v>
      </c>
      <c r="B87" s="11" t="s">
        <v>19</v>
      </c>
      <c r="C87" s="12">
        <v>0.01</v>
      </c>
      <c r="D87" s="11" t="s">
        <v>21</v>
      </c>
      <c r="E87" s="22">
        <v>104.812</v>
      </c>
      <c r="F87" s="22">
        <v>0</v>
      </c>
      <c r="G87" s="22">
        <v>0</v>
      </c>
      <c r="H87" s="10" t="s">
        <v>583</v>
      </c>
      <c r="I87" s="22">
        <v>104.661</v>
      </c>
      <c r="J87" s="19">
        <f t="shared" si="15"/>
        <v>-0.15099999999999625</v>
      </c>
      <c r="K87" s="20">
        <f t="shared" si="16"/>
        <v>-1509.9999999999625</v>
      </c>
      <c r="L87" s="14">
        <f t="shared" si="17"/>
        <v>-15.099999999999625</v>
      </c>
      <c r="M87" s="12">
        <v>-1.44</v>
      </c>
    </row>
    <row r="88" spans="1:16">
      <c r="A88" s="10" t="s">
        <v>585</v>
      </c>
      <c r="B88" s="11" t="s">
        <v>19</v>
      </c>
      <c r="C88" s="12">
        <v>0.06</v>
      </c>
      <c r="D88" s="11" t="s">
        <v>21</v>
      </c>
      <c r="E88" s="22">
        <v>104.608</v>
      </c>
      <c r="F88" s="22">
        <v>0</v>
      </c>
      <c r="G88" s="22">
        <v>0</v>
      </c>
      <c r="H88" s="10" t="s">
        <v>583</v>
      </c>
      <c r="I88" s="22">
        <v>104.66</v>
      </c>
      <c r="J88" s="19">
        <f t="shared" si="15"/>
        <v>5.1999999999992497E-2</v>
      </c>
      <c r="K88" s="20">
        <f t="shared" si="16"/>
        <v>519.99999999992497</v>
      </c>
      <c r="L88" s="14">
        <f t="shared" si="17"/>
        <v>31.199999999995498</v>
      </c>
      <c r="M88" s="12">
        <v>2.98</v>
      </c>
    </row>
    <row r="89" spans="1:16">
      <c r="A89" s="10" t="s">
        <v>586</v>
      </c>
      <c r="B89" s="11" t="s">
        <v>19</v>
      </c>
      <c r="C89" s="12">
        <v>0.01</v>
      </c>
      <c r="D89" s="11" t="s">
        <v>21</v>
      </c>
      <c r="E89" s="22">
        <v>104.928</v>
      </c>
      <c r="F89" s="22">
        <v>0</v>
      </c>
      <c r="G89" s="22">
        <v>0</v>
      </c>
      <c r="H89" s="10" t="s">
        <v>587</v>
      </c>
      <c r="I89" s="22">
        <v>104.928</v>
      </c>
      <c r="J89" s="19">
        <f t="shared" si="15"/>
        <v>0</v>
      </c>
      <c r="K89" s="20">
        <f t="shared" si="16"/>
        <v>0</v>
      </c>
      <c r="L89" s="14">
        <f t="shared" si="17"/>
        <v>0</v>
      </c>
      <c r="M89" s="12">
        <v>0</v>
      </c>
    </row>
    <row r="90" spans="1:16">
      <c r="A90" s="10" t="s">
        <v>588</v>
      </c>
      <c r="B90" s="11" t="s">
        <v>19</v>
      </c>
      <c r="C90" s="12">
        <v>0.01</v>
      </c>
      <c r="D90" s="11" t="s">
        <v>21</v>
      </c>
      <c r="E90" s="22">
        <v>104.827</v>
      </c>
      <c r="F90" s="22">
        <v>0</v>
      </c>
      <c r="G90" s="22">
        <v>0</v>
      </c>
      <c r="H90" s="10" t="s">
        <v>587</v>
      </c>
      <c r="I90" s="22">
        <v>104.928</v>
      </c>
      <c r="J90" s="19">
        <f t="shared" si="15"/>
        <v>0.10099999999999909</v>
      </c>
      <c r="K90" s="20">
        <f t="shared" si="16"/>
        <v>1009.9999999999909</v>
      </c>
      <c r="L90" s="14">
        <f t="shared" si="17"/>
        <v>10.099999999999909</v>
      </c>
      <c r="M90" s="12">
        <v>0.96</v>
      </c>
    </row>
    <row r="91" spans="1:16">
      <c r="A91" s="10" t="s">
        <v>589</v>
      </c>
      <c r="B91" s="11" t="s">
        <v>20</v>
      </c>
      <c r="C91" s="12">
        <v>0.01</v>
      </c>
      <c r="D91" s="11" t="s">
        <v>21</v>
      </c>
      <c r="E91" s="22">
        <v>104.91200000000001</v>
      </c>
      <c r="F91" s="22">
        <v>105.714</v>
      </c>
      <c r="G91" s="22">
        <v>104.81399999999999</v>
      </c>
      <c r="H91" s="10" t="s">
        <v>590</v>
      </c>
      <c r="I91" s="22">
        <v>104.887</v>
      </c>
      <c r="J91" s="19">
        <f t="shared" si="15"/>
        <v>2.5000000000005684E-2</v>
      </c>
      <c r="K91" s="20">
        <f t="shared" si="16"/>
        <v>250.00000000005684</v>
      </c>
      <c r="L91" s="14">
        <f t="shared" si="17"/>
        <v>2.5000000000005684</v>
      </c>
      <c r="M91" s="12">
        <v>0.24</v>
      </c>
    </row>
    <row r="92" spans="1:16">
      <c r="A92" s="10" t="s">
        <v>591</v>
      </c>
      <c r="B92" s="11" t="s">
        <v>20</v>
      </c>
      <c r="C92" s="12">
        <v>0.01</v>
      </c>
      <c r="D92" s="11" t="s">
        <v>21</v>
      </c>
      <c r="E92" s="22">
        <v>104.861</v>
      </c>
      <c r="F92" s="22">
        <v>105.666</v>
      </c>
      <c r="G92" s="22">
        <v>104.76600000000001</v>
      </c>
      <c r="H92" s="10" t="s">
        <v>592</v>
      </c>
      <c r="I92" s="22">
        <v>104.797</v>
      </c>
      <c r="J92" s="19">
        <f t="shared" si="15"/>
        <v>6.4000000000007162E-2</v>
      </c>
      <c r="K92" s="20">
        <f t="shared" si="16"/>
        <v>640.00000000007162</v>
      </c>
      <c r="L92" s="14">
        <f t="shared" si="17"/>
        <v>6.4000000000007162</v>
      </c>
      <c r="M92" s="12">
        <v>0.61</v>
      </c>
      <c r="N92" s="30" t="s">
        <v>66</v>
      </c>
      <c r="O92" s="31">
        <f>SUM(L86:L92)</f>
        <v>30.199999999997829</v>
      </c>
      <c r="P92" s="32">
        <f>SUM(M86:M92)</f>
        <v>2.8800000000000003</v>
      </c>
    </row>
    <row r="93" spans="1:16">
      <c r="A93" s="10" t="s">
        <v>593</v>
      </c>
      <c r="B93" s="11" t="s">
        <v>19</v>
      </c>
      <c r="C93" s="12">
        <v>0.01</v>
      </c>
      <c r="D93" s="11" t="s">
        <v>21</v>
      </c>
      <c r="E93" s="22">
        <v>104.041</v>
      </c>
      <c r="F93" s="22">
        <v>103.245</v>
      </c>
      <c r="G93" s="22">
        <v>104.145</v>
      </c>
      <c r="H93" s="10" t="s">
        <v>594</v>
      </c>
      <c r="I93" s="22">
        <v>104.145</v>
      </c>
      <c r="J93" s="19">
        <f t="shared" ref="J93:J99" si="18">IF(B93="buy",I93-E93,E93-I93)</f>
        <v>0.1039999999999992</v>
      </c>
      <c r="K93" s="20">
        <f t="shared" ref="K93:K99" si="19">IF(OR(D93="usdjpy",D93="gbpjpy",D93="cadjpy",D93="audjpy",D93="eurjpy"),J93*10000,J93*1000000)</f>
        <v>1039.999999999992</v>
      </c>
      <c r="L93" s="14">
        <f t="shared" ref="L93:L99" si="20">K93*C93</f>
        <v>10.39999999999992</v>
      </c>
      <c r="M93" s="12">
        <v>1</v>
      </c>
      <c r="N93">
        <v>20140110</v>
      </c>
    </row>
    <row r="94" spans="1:16">
      <c r="A94" s="10" t="s">
        <v>595</v>
      </c>
      <c r="B94" s="11" t="s">
        <v>19</v>
      </c>
      <c r="C94" s="12">
        <v>0.01</v>
      </c>
      <c r="D94" s="11" t="s">
        <v>21</v>
      </c>
      <c r="E94" s="22">
        <v>104.17</v>
      </c>
      <c r="F94" s="22">
        <v>0</v>
      </c>
      <c r="G94" s="22">
        <v>0</v>
      </c>
      <c r="H94" s="10" t="s">
        <v>596</v>
      </c>
      <c r="I94" s="22">
        <v>103.929</v>
      </c>
      <c r="J94" s="19">
        <f t="shared" si="18"/>
        <v>-0.24099999999999966</v>
      </c>
      <c r="K94" s="20">
        <f t="shared" si="19"/>
        <v>-2409.9999999999964</v>
      </c>
      <c r="L94" s="14">
        <f t="shared" si="20"/>
        <v>-24.099999999999966</v>
      </c>
      <c r="M94" s="12">
        <v>-2.3199999999999998</v>
      </c>
    </row>
    <row r="95" spans="1:16">
      <c r="A95" s="10" t="s">
        <v>597</v>
      </c>
      <c r="B95" s="11" t="s">
        <v>19</v>
      </c>
      <c r="C95" s="12">
        <v>0.06</v>
      </c>
      <c r="D95" s="11" t="s">
        <v>21</v>
      </c>
      <c r="E95" s="22">
        <v>103.96599999999999</v>
      </c>
      <c r="F95" s="22">
        <v>0</v>
      </c>
      <c r="G95" s="22">
        <v>0</v>
      </c>
      <c r="H95" s="10" t="s">
        <v>596</v>
      </c>
      <c r="I95" s="22">
        <v>103.919</v>
      </c>
      <c r="J95" s="19">
        <f t="shared" si="18"/>
        <v>-4.6999999999997044E-2</v>
      </c>
      <c r="K95" s="20">
        <f t="shared" si="19"/>
        <v>-469.99999999997044</v>
      </c>
      <c r="L95" s="14">
        <f t="shared" si="20"/>
        <v>-28.199999999998226</v>
      </c>
      <c r="M95" s="12">
        <v>-2.71</v>
      </c>
    </row>
    <row r="96" spans="1:16">
      <c r="A96" s="10" t="s">
        <v>598</v>
      </c>
      <c r="B96" s="11" t="s">
        <v>19</v>
      </c>
      <c r="C96" s="12">
        <v>0.01</v>
      </c>
      <c r="D96" s="11" t="s">
        <v>21</v>
      </c>
      <c r="E96" s="22">
        <v>104.069</v>
      </c>
      <c r="F96" s="22">
        <v>0</v>
      </c>
      <c r="G96" s="22">
        <v>0</v>
      </c>
      <c r="H96" s="10" t="s">
        <v>596</v>
      </c>
      <c r="I96" s="22">
        <v>103.923</v>
      </c>
      <c r="J96" s="19">
        <f t="shared" si="18"/>
        <v>-0.1460000000000008</v>
      </c>
      <c r="K96" s="20">
        <f t="shared" si="19"/>
        <v>-1460.000000000008</v>
      </c>
      <c r="L96" s="14">
        <f t="shared" si="20"/>
        <v>-14.60000000000008</v>
      </c>
      <c r="M96" s="12">
        <v>-1.4</v>
      </c>
    </row>
    <row r="97" spans="1:16">
      <c r="A97" s="10" t="s">
        <v>596</v>
      </c>
      <c r="B97" s="11" t="s">
        <v>19</v>
      </c>
      <c r="C97" s="12">
        <v>0.11</v>
      </c>
      <c r="D97" s="11" t="s">
        <v>21</v>
      </c>
      <c r="E97" s="22">
        <v>103.84699999999999</v>
      </c>
      <c r="F97" s="22">
        <v>0</v>
      </c>
      <c r="G97" s="22">
        <v>0</v>
      </c>
      <c r="H97" s="10" t="s">
        <v>596</v>
      </c>
      <c r="I97" s="22">
        <v>103.919</v>
      </c>
      <c r="J97" s="19">
        <f t="shared" si="18"/>
        <v>7.2000000000002728E-2</v>
      </c>
      <c r="K97" s="20">
        <f t="shared" si="19"/>
        <v>720.00000000002728</v>
      </c>
      <c r="L97" s="14">
        <f t="shared" si="20"/>
        <v>79.200000000003001</v>
      </c>
      <c r="M97" s="12">
        <v>7.62</v>
      </c>
    </row>
    <row r="98" spans="1:16">
      <c r="A98" s="10" t="s">
        <v>599</v>
      </c>
      <c r="B98" s="11" t="s">
        <v>20</v>
      </c>
      <c r="C98" s="12">
        <v>0.01</v>
      </c>
      <c r="D98" s="11" t="s">
        <v>21</v>
      </c>
      <c r="E98" s="22">
        <v>104.93899999999999</v>
      </c>
      <c r="F98" s="22">
        <v>105.738</v>
      </c>
      <c r="G98" s="22">
        <v>104.83799999999999</v>
      </c>
      <c r="H98" s="10" t="s">
        <v>600</v>
      </c>
      <c r="I98" s="22">
        <v>104.93</v>
      </c>
      <c r="J98" s="19">
        <f t="shared" si="18"/>
        <v>8.9999999999861302E-3</v>
      </c>
      <c r="K98" s="20">
        <f t="shared" si="19"/>
        <v>89.999999999861302</v>
      </c>
      <c r="L98" s="14">
        <f t="shared" si="20"/>
        <v>0.89999999999861302</v>
      </c>
      <c r="M98" s="12">
        <v>0.09</v>
      </c>
    </row>
    <row r="99" spans="1:16">
      <c r="A99" s="10" t="s">
        <v>601</v>
      </c>
      <c r="B99" s="11" t="s">
        <v>20</v>
      </c>
      <c r="C99" s="12">
        <v>0.01</v>
      </c>
      <c r="D99" s="11" t="s">
        <v>21</v>
      </c>
      <c r="E99" s="22">
        <v>104.916</v>
      </c>
      <c r="F99" s="22">
        <v>105.714</v>
      </c>
      <c r="G99" s="22">
        <v>104.81399999999999</v>
      </c>
      <c r="H99" s="10" t="s">
        <v>602</v>
      </c>
      <c r="I99" s="22">
        <v>104.81399999999999</v>
      </c>
      <c r="J99" s="19">
        <f t="shared" si="18"/>
        <v>0.10200000000000387</v>
      </c>
      <c r="K99" s="20">
        <f t="shared" si="19"/>
        <v>1020.0000000000387</v>
      </c>
      <c r="L99" s="14">
        <f t="shared" si="20"/>
        <v>10.200000000000387</v>
      </c>
      <c r="M99" s="12">
        <v>0.97</v>
      </c>
      <c r="N99" s="30" t="s">
        <v>66</v>
      </c>
      <c r="O99" s="31">
        <f>SUM(L93:L99)</f>
        <v>33.800000000003649</v>
      </c>
      <c r="P99" s="32">
        <f>SUM(M93:M99)</f>
        <v>3.25</v>
      </c>
    </row>
    <row r="100" spans="1:16">
      <c r="A100" s="10" t="s">
        <v>603</v>
      </c>
      <c r="B100" s="11" t="s">
        <v>19</v>
      </c>
      <c r="C100" s="12">
        <v>0.01</v>
      </c>
      <c r="D100" s="11" t="s">
        <v>21</v>
      </c>
      <c r="E100" s="22">
        <v>103.161</v>
      </c>
      <c r="F100" s="22">
        <v>0</v>
      </c>
      <c r="G100" s="22">
        <v>0</v>
      </c>
      <c r="H100" s="10" t="s">
        <v>604</v>
      </c>
      <c r="I100" s="22">
        <v>103.002</v>
      </c>
      <c r="J100" s="19">
        <f t="shared" ref="J100:J122" si="21">IF(B100="buy",I100-E100,E100-I100)</f>
        <v>-0.15900000000000603</v>
      </c>
      <c r="K100" s="20">
        <f t="shared" ref="K100:K122" si="22">IF(OR(D100="usdjpy",D100="gbpjpy",D100="cadjpy",D100="audjpy",D100="eurjpy"),J100*10000,J100*1000000)</f>
        <v>-1590.0000000000603</v>
      </c>
      <c r="L100" s="14">
        <f t="shared" ref="L100:L122" si="23">K100*C100</f>
        <v>-15.900000000000603</v>
      </c>
      <c r="M100" s="12">
        <v>-1.54</v>
      </c>
      <c r="N100">
        <v>20140113</v>
      </c>
    </row>
    <row r="101" spans="1:16">
      <c r="A101" s="10" t="s">
        <v>605</v>
      </c>
      <c r="B101" s="11" t="s">
        <v>19</v>
      </c>
      <c r="C101" s="12">
        <v>0.01</v>
      </c>
      <c r="D101" s="11" t="s">
        <v>21</v>
      </c>
      <c r="E101" s="22">
        <v>103.06</v>
      </c>
      <c r="F101" s="22">
        <v>0</v>
      </c>
      <c r="G101" s="22">
        <v>0</v>
      </c>
      <c r="H101" s="10" t="s">
        <v>604</v>
      </c>
      <c r="I101" s="22">
        <v>103.008</v>
      </c>
      <c r="J101" s="19">
        <f t="shared" si="21"/>
        <v>-5.2000000000006708E-2</v>
      </c>
      <c r="K101" s="20">
        <f t="shared" si="22"/>
        <v>-520.00000000006708</v>
      </c>
      <c r="L101" s="14">
        <f t="shared" si="23"/>
        <v>-5.2000000000006708</v>
      </c>
      <c r="M101" s="12">
        <v>-0.5</v>
      </c>
    </row>
    <row r="102" spans="1:16">
      <c r="A102" s="10" t="s">
        <v>606</v>
      </c>
      <c r="B102" s="11" t="s">
        <v>19</v>
      </c>
      <c r="C102" s="12">
        <v>0.06</v>
      </c>
      <c r="D102" s="11" t="s">
        <v>21</v>
      </c>
      <c r="E102" s="22">
        <v>102.946</v>
      </c>
      <c r="F102" s="22">
        <v>0</v>
      </c>
      <c r="G102" s="22">
        <v>0</v>
      </c>
      <c r="H102" s="10" t="s">
        <v>604</v>
      </c>
      <c r="I102" s="22">
        <v>103.003</v>
      </c>
      <c r="J102" s="19">
        <f t="shared" si="21"/>
        <v>5.700000000000216E-2</v>
      </c>
      <c r="K102" s="20">
        <f t="shared" si="22"/>
        <v>570.0000000000216</v>
      </c>
      <c r="L102" s="14">
        <f t="shared" si="23"/>
        <v>34.200000000001296</v>
      </c>
      <c r="M102" s="12">
        <v>3.32</v>
      </c>
    </row>
    <row r="103" spans="1:16">
      <c r="A103" s="10" t="s">
        <v>607</v>
      </c>
      <c r="B103" s="11" t="s">
        <v>19</v>
      </c>
      <c r="C103" s="12">
        <v>0.01</v>
      </c>
      <c r="D103" s="11" t="s">
        <v>21</v>
      </c>
      <c r="E103" s="22">
        <v>102.976</v>
      </c>
      <c r="F103" s="22">
        <v>0</v>
      </c>
      <c r="G103" s="22">
        <v>0</v>
      </c>
      <c r="H103" s="10" t="s">
        <v>608</v>
      </c>
      <c r="I103" s="22">
        <v>102.977</v>
      </c>
      <c r="J103" s="19">
        <f t="shared" si="21"/>
        <v>1.0000000000047748E-3</v>
      </c>
      <c r="K103" s="20">
        <f t="shared" si="22"/>
        <v>10.000000000047748</v>
      </c>
      <c r="L103" s="14">
        <f t="shared" si="23"/>
        <v>0.10000000000047748</v>
      </c>
      <c r="M103" s="12">
        <v>0.01</v>
      </c>
    </row>
    <row r="104" spans="1:16">
      <c r="A104" s="10" t="s">
        <v>609</v>
      </c>
      <c r="B104" s="11" t="s">
        <v>19</v>
      </c>
      <c r="C104" s="12">
        <v>0.01</v>
      </c>
      <c r="D104" s="11" t="s">
        <v>21</v>
      </c>
      <c r="E104" s="22">
        <v>102.875</v>
      </c>
      <c r="F104" s="22">
        <v>0</v>
      </c>
      <c r="G104" s="22">
        <v>0</v>
      </c>
      <c r="H104" s="10" t="s">
        <v>608</v>
      </c>
      <c r="I104" s="22">
        <v>102.977</v>
      </c>
      <c r="J104" s="19">
        <f t="shared" si="21"/>
        <v>0.10200000000000387</v>
      </c>
      <c r="K104" s="20">
        <f t="shared" si="22"/>
        <v>1020.0000000000387</v>
      </c>
      <c r="L104" s="14">
        <f t="shared" si="23"/>
        <v>10.200000000000387</v>
      </c>
      <c r="M104" s="12">
        <v>0.99</v>
      </c>
    </row>
    <row r="105" spans="1:16">
      <c r="A105" s="10" t="s">
        <v>610</v>
      </c>
      <c r="B105" s="11" t="s">
        <v>19</v>
      </c>
      <c r="C105" s="12">
        <v>0.01</v>
      </c>
      <c r="D105" s="11" t="s">
        <v>21</v>
      </c>
      <c r="E105" s="22">
        <v>103.25700000000001</v>
      </c>
      <c r="F105" s="22">
        <v>0</v>
      </c>
      <c r="G105" s="22">
        <v>0</v>
      </c>
      <c r="H105" s="10" t="s">
        <v>611</v>
      </c>
      <c r="I105" s="22">
        <v>103.211</v>
      </c>
      <c r="J105" s="19">
        <f t="shared" si="21"/>
        <v>-4.600000000000648E-2</v>
      </c>
      <c r="K105" s="20">
        <f t="shared" si="22"/>
        <v>-460.0000000000648</v>
      </c>
      <c r="L105" s="14">
        <f t="shared" si="23"/>
        <v>-4.600000000000648</v>
      </c>
      <c r="M105" s="12">
        <v>-0.45</v>
      </c>
    </row>
    <row r="106" spans="1:16">
      <c r="A106" s="10" t="s">
        <v>612</v>
      </c>
      <c r="B106" s="11" t="s">
        <v>19</v>
      </c>
      <c r="C106" s="12">
        <v>0.01</v>
      </c>
      <c r="D106" s="11" t="s">
        <v>21</v>
      </c>
      <c r="E106" s="22">
        <v>103.35899999999999</v>
      </c>
      <c r="F106" s="22">
        <v>0</v>
      </c>
      <c r="G106" s="22">
        <v>0</v>
      </c>
      <c r="H106" s="10" t="s">
        <v>611</v>
      </c>
      <c r="I106" s="22">
        <v>103.211</v>
      </c>
      <c r="J106" s="19">
        <f t="shared" si="21"/>
        <v>-0.14799999999999613</v>
      </c>
      <c r="K106" s="20">
        <f t="shared" si="22"/>
        <v>-1479.9999999999613</v>
      </c>
      <c r="L106" s="14">
        <f t="shared" si="23"/>
        <v>-14.799999999999613</v>
      </c>
      <c r="M106" s="12">
        <v>-1.43</v>
      </c>
    </row>
    <row r="107" spans="1:16">
      <c r="A107" s="10" t="s">
        <v>613</v>
      </c>
      <c r="B107" s="11" t="s">
        <v>19</v>
      </c>
      <c r="C107" s="12">
        <v>0.06</v>
      </c>
      <c r="D107" s="11" t="s">
        <v>21</v>
      </c>
      <c r="E107" s="22">
        <v>103.157</v>
      </c>
      <c r="F107" s="22">
        <v>0</v>
      </c>
      <c r="G107" s="22">
        <v>0</v>
      </c>
      <c r="H107" s="10" t="s">
        <v>611</v>
      </c>
      <c r="I107" s="22">
        <v>103.21</v>
      </c>
      <c r="J107" s="19">
        <f t="shared" si="21"/>
        <v>5.2999999999997272E-2</v>
      </c>
      <c r="K107" s="20">
        <f t="shared" si="22"/>
        <v>529.99999999997272</v>
      </c>
      <c r="L107" s="14">
        <f t="shared" si="23"/>
        <v>31.799999999998363</v>
      </c>
      <c r="M107" s="12">
        <v>3.08</v>
      </c>
    </row>
    <row r="108" spans="1:16">
      <c r="A108" s="10" t="s">
        <v>614</v>
      </c>
      <c r="B108" s="11" t="s">
        <v>20</v>
      </c>
      <c r="C108" s="12">
        <v>0.01</v>
      </c>
      <c r="D108" s="11" t="s">
        <v>21</v>
      </c>
      <c r="E108" s="22">
        <v>103.541</v>
      </c>
      <c r="F108" s="22">
        <v>104.342</v>
      </c>
      <c r="G108" s="22">
        <v>103.44199999999999</v>
      </c>
      <c r="H108" s="10" t="s">
        <v>615</v>
      </c>
      <c r="I108" s="22">
        <v>103.44199999999999</v>
      </c>
      <c r="J108" s="19">
        <f t="shared" si="21"/>
        <v>9.9000000000003752E-2</v>
      </c>
      <c r="K108" s="20">
        <f t="shared" si="22"/>
        <v>990.00000000003752</v>
      </c>
      <c r="L108" s="14">
        <f t="shared" si="23"/>
        <v>9.9000000000003752</v>
      </c>
      <c r="M108" s="12">
        <v>0.96</v>
      </c>
    </row>
    <row r="109" spans="1:16">
      <c r="A109" s="10" t="s">
        <v>616</v>
      </c>
      <c r="B109" s="11" t="s">
        <v>19</v>
      </c>
      <c r="C109" s="12">
        <v>0.01</v>
      </c>
      <c r="D109" s="11" t="s">
        <v>21</v>
      </c>
      <c r="E109" s="22">
        <v>103.334</v>
      </c>
      <c r="F109" s="22">
        <v>102.532</v>
      </c>
      <c r="G109" s="22">
        <v>103.432</v>
      </c>
      <c r="H109" s="10" t="s">
        <v>617</v>
      </c>
      <c r="I109" s="22">
        <v>103.417</v>
      </c>
      <c r="J109" s="19">
        <f t="shared" si="21"/>
        <v>8.2999999999998408E-2</v>
      </c>
      <c r="K109" s="20">
        <f t="shared" si="22"/>
        <v>829.99999999998408</v>
      </c>
      <c r="L109" s="14">
        <f t="shared" si="23"/>
        <v>8.2999999999998408</v>
      </c>
      <c r="M109" s="12">
        <v>0.8</v>
      </c>
    </row>
    <row r="110" spans="1:16">
      <c r="A110" s="10" t="s">
        <v>618</v>
      </c>
      <c r="B110" s="11" t="s">
        <v>19</v>
      </c>
      <c r="C110" s="12">
        <v>0.01</v>
      </c>
      <c r="D110" s="11" t="s">
        <v>21</v>
      </c>
      <c r="E110" s="22">
        <v>103.392</v>
      </c>
      <c r="F110" s="22">
        <v>102.592</v>
      </c>
      <c r="G110" s="22">
        <v>103.492</v>
      </c>
      <c r="H110" s="10" t="s">
        <v>617</v>
      </c>
      <c r="I110" s="22">
        <v>103.42</v>
      </c>
      <c r="J110" s="19">
        <f t="shared" si="21"/>
        <v>2.8000000000005798E-2</v>
      </c>
      <c r="K110" s="20">
        <f t="shared" si="22"/>
        <v>280.00000000005798</v>
      </c>
      <c r="L110" s="14">
        <f t="shared" si="23"/>
        <v>2.8000000000005798</v>
      </c>
      <c r="M110" s="12">
        <v>0.27</v>
      </c>
    </row>
    <row r="111" spans="1:16">
      <c r="A111" s="10" t="s">
        <v>619</v>
      </c>
      <c r="B111" s="11" t="s">
        <v>19</v>
      </c>
      <c r="C111" s="12">
        <v>0.01</v>
      </c>
      <c r="D111" s="11" t="s">
        <v>21</v>
      </c>
      <c r="E111" s="22">
        <v>103.36799999999999</v>
      </c>
      <c r="F111" s="22">
        <v>102.56699999999999</v>
      </c>
      <c r="G111" s="22">
        <v>103.467</v>
      </c>
      <c r="H111" s="10" t="s">
        <v>620</v>
      </c>
      <c r="I111" s="22">
        <v>103.467</v>
      </c>
      <c r="J111" s="19">
        <f t="shared" si="21"/>
        <v>9.9000000000003752E-2</v>
      </c>
      <c r="K111" s="20">
        <f t="shared" si="22"/>
        <v>990.00000000003752</v>
      </c>
      <c r="L111" s="14">
        <f t="shared" si="23"/>
        <v>9.9000000000003752</v>
      </c>
      <c r="M111" s="12">
        <v>0.96</v>
      </c>
    </row>
    <row r="112" spans="1:16">
      <c r="A112" s="10" t="s">
        <v>621</v>
      </c>
      <c r="B112" s="11" t="s">
        <v>19</v>
      </c>
      <c r="C112" s="12">
        <v>0.01</v>
      </c>
      <c r="D112" s="11" t="s">
        <v>21</v>
      </c>
      <c r="E112" s="22">
        <v>103.929</v>
      </c>
      <c r="F112" s="22">
        <v>0</v>
      </c>
      <c r="G112" s="22">
        <v>0</v>
      </c>
      <c r="H112" s="10" t="s">
        <v>622</v>
      </c>
      <c r="I112" s="22">
        <v>103.504</v>
      </c>
      <c r="J112" s="19">
        <f t="shared" si="21"/>
        <v>-0.42499999999999716</v>
      </c>
      <c r="K112" s="20">
        <f t="shared" si="22"/>
        <v>-4249.9999999999718</v>
      </c>
      <c r="L112" s="14">
        <f t="shared" si="23"/>
        <v>-42.499999999999716</v>
      </c>
      <c r="M112" s="12">
        <v>-4.1100000000000003</v>
      </c>
    </row>
    <row r="113" spans="1:16">
      <c r="A113" s="10" t="s">
        <v>623</v>
      </c>
      <c r="B113" s="11" t="s">
        <v>19</v>
      </c>
      <c r="C113" s="12">
        <v>0.01</v>
      </c>
      <c r="D113" s="11" t="s">
        <v>21</v>
      </c>
      <c r="E113" s="22">
        <v>104.03</v>
      </c>
      <c r="F113" s="22">
        <v>0</v>
      </c>
      <c r="G113" s="22">
        <v>0</v>
      </c>
      <c r="H113" s="10" t="s">
        <v>622</v>
      </c>
      <c r="I113" s="22">
        <v>103.502</v>
      </c>
      <c r="J113" s="19">
        <f t="shared" si="21"/>
        <v>-0.5280000000000058</v>
      </c>
      <c r="K113" s="20">
        <f t="shared" si="22"/>
        <v>-5280.0000000000582</v>
      </c>
      <c r="L113" s="14">
        <f t="shared" si="23"/>
        <v>-52.80000000000058</v>
      </c>
      <c r="M113" s="12">
        <v>-5.0999999999999996</v>
      </c>
    </row>
    <row r="114" spans="1:16">
      <c r="A114" s="10" t="s">
        <v>624</v>
      </c>
      <c r="B114" s="11" t="s">
        <v>19</v>
      </c>
      <c r="C114" s="12">
        <v>0.11</v>
      </c>
      <c r="D114" s="11" t="s">
        <v>21</v>
      </c>
      <c r="E114" s="22">
        <v>103.726</v>
      </c>
      <c r="F114" s="22">
        <v>0</v>
      </c>
      <c r="G114" s="22">
        <v>0</v>
      </c>
      <c r="H114" s="10" t="s">
        <v>622</v>
      </c>
      <c r="I114" s="22">
        <v>103.504</v>
      </c>
      <c r="J114" s="19">
        <f t="shared" si="21"/>
        <v>-0.2219999999999942</v>
      </c>
      <c r="K114" s="20">
        <f t="shared" si="22"/>
        <v>-2219.9999999999418</v>
      </c>
      <c r="L114" s="14">
        <f t="shared" si="23"/>
        <v>-244.19999999999359</v>
      </c>
      <c r="M114" s="12">
        <v>-23.59</v>
      </c>
    </row>
    <row r="115" spans="1:16">
      <c r="A115" s="10" t="s">
        <v>625</v>
      </c>
      <c r="B115" s="11" t="s">
        <v>19</v>
      </c>
      <c r="C115" s="12">
        <v>0.06</v>
      </c>
      <c r="D115" s="11" t="s">
        <v>21</v>
      </c>
      <c r="E115" s="22">
        <v>103.82899999999999</v>
      </c>
      <c r="F115" s="22">
        <v>0</v>
      </c>
      <c r="G115" s="22">
        <v>0</v>
      </c>
      <c r="H115" s="10" t="s">
        <v>622</v>
      </c>
      <c r="I115" s="22">
        <v>103.504</v>
      </c>
      <c r="J115" s="19">
        <f t="shared" si="21"/>
        <v>-0.32499999999998863</v>
      </c>
      <c r="K115" s="20">
        <f t="shared" si="22"/>
        <v>-3249.9999999998863</v>
      </c>
      <c r="L115" s="14">
        <f t="shared" si="23"/>
        <v>-194.99999999999318</v>
      </c>
      <c r="M115" s="12">
        <v>-18.84</v>
      </c>
    </row>
    <row r="116" spans="1:16">
      <c r="A116" s="10" t="s">
        <v>626</v>
      </c>
      <c r="B116" s="11" t="s">
        <v>19</v>
      </c>
      <c r="C116" s="12">
        <v>0.26</v>
      </c>
      <c r="D116" s="11" t="s">
        <v>21</v>
      </c>
      <c r="E116" s="22">
        <v>103.42100000000001</v>
      </c>
      <c r="F116" s="22">
        <v>0</v>
      </c>
      <c r="G116" s="22">
        <v>0</v>
      </c>
      <c r="H116" s="10" t="s">
        <v>622</v>
      </c>
      <c r="I116" s="22">
        <v>103.504</v>
      </c>
      <c r="J116" s="19">
        <f t="shared" si="21"/>
        <v>8.2999999999998408E-2</v>
      </c>
      <c r="K116" s="20">
        <f t="shared" si="22"/>
        <v>829.99999999998408</v>
      </c>
      <c r="L116" s="14">
        <f t="shared" si="23"/>
        <v>215.79999999999586</v>
      </c>
      <c r="M116" s="12">
        <v>20.85</v>
      </c>
    </row>
    <row r="117" spans="1:16">
      <c r="A117" s="10" t="s">
        <v>627</v>
      </c>
      <c r="B117" s="11" t="s">
        <v>19</v>
      </c>
      <c r="C117" s="12">
        <v>0.21</v>
      </c>
      <c r="D117" s="11" t="s">
        <v>21</v>
      </c>
      <c r="E117" s="22">
        <v>103.52200000000001</v>
      </c>
      <c r="F117" s="22">
        <v>0</v>
      </c>
      <c r="G117" s="22">
        <v>0</v>
      </c>
      <c r="H117" s="10" t="s">
        <v>622</v>
      </c>
      <c r="I117" s="22">
        <v>103.504</v>
      </c>
      <c r="J117" s="19">
        <f t="shared" si="21"/>
        <v>-1.8000000000000682E-2</v>
      </c>
      <c r="K117" s="20">
        <f t="shared" si="22"/>
        <v>-180.00000000000682</v>
      </c>
      <c r="L117" s="14">
        <f t="shared" si="23"/>
        <v>-37.800000000001432</v>
      </c>
      <c r="M117" s="12">
        <v>-3.65</v>
      </c>
    </row>
    <row r="118" spans="1:16">
      <c r="A118" s="10" t="s">
        <v>628</v>
      </c>
      <c r="B118" s="11" t="s">
        <v>19</v>
      </c>
      <c r="C118" s="12">
        <v>0.16</v>
      </c>
      <c r="D118" s="11" t="s">
        <v>21</v>
      </c>
      <c r="E118" s="22">
        <v>103.625</v>
      </c>
      <c r="F118" s="22">
        <v>0</v>
      </c>
      <c r="G118" s="22">
        <v>0</v>
      </c>
      <c r="H118" s="10" t="s">
        <v>622</v>
      </c>
      <c r="I118" s="22">
        <v>103.504</v>
      </c>
      <c r="J118" s="19">
        <f t="shared" si="21"/>
        <v>-0.12099999999999511</v>
      </c>
      <c r="K118" s="20">
        <f t="shared" si="22"/>
        <v>-1209.9999999999511</v>
      </c>
      <c r="L118" s="14">
        <f t="shared" si="23"/>
        <v>-193.59999999999218</v>
      </c>
      <c r="M118" s="12">
        <v>-18.7</v>
      </c>
    </row>
    <row r="119" spans="1:16">
      <c r="A119" s="10" t="s">
        <v>629</v>
      </c>
      <c r="B119" s="11" t="s">
        <v>19</v>
      </c>
      <c r="C119" s="12">
        <v>0.31</v>
      </c>
      <c r="D119" s="11" t="s">
        <v>21</v>
      </c>
      <c r="E119" s="22">
        <v>103.319</v>
      </c>
      <c r="F119" s="22">
        <v>0</v>
      </c>
      <c r="G119" s="22">
        <v>0</v>
      </c>
      <c r="H119" s="10" t="s">
        <v>622</v>
      </c>
      <c r="I119" s="22">
        <v>103.504</v>
      </c>
      <c r="J119" s="19">
        <f t="shared" si="21"/>
        <v>0.18500000000000227</v>
      </c>
      <c r="K119" s="20">
        <f t="shared" si="22"/>
        <v>1850.0000000000227</v>
      </c>
      <c r="L119" s="14">
        <f t="shared" si="23"/>
        <v>573.50000000000705</v>
      </c>
      <c r="M119" s="12">
        <v>55.41</v>
      </c>
    </row>
    <row r="120" spans="1:16">
      <c r="A120" s="10" t="s">
        <v>630</v>
      </c>
      <c r="B120" s="11" t="s">
        <v>19</v>
      </c>
      <c r="C120" s="12">
        <v>0.01</v>
      </c>
      <c r="D120" s="11" t="s">
        <v>21</v>
      </c>
      <c r="E120" s="22">
        <v>103.456</v>
      </c>
      <c r="F120" s="22">
        <v>0</v>
      </c>
      <c r="G120" s="22">
        <v>0</v>
      </c>
      <c r="H120" s="10" t="s">
        <v>631</v>
      </c>
      <c r="I120" s="22">
        <v>103.45399999999999</v>
      </c>
      <c r="J120" s="19">
        <f t="shared" si="21"/>
        <v>-2.0000000000095497E-3</v>
      </c>
      <c r="K120" s="20">
        <f t="shared" si="22"/>
        <v>-20.000000000095497</v>
      </c>
      <c r="L120" s="14">
        <f t="shared" si="23"/>
        <v>-0.20000000000095497</v>
      </c>
      <c r="M120" s="12">
        <v>-0.02</v>
      </c>
    </row>
    <row r="121" spans="1:16">
      <c r="A121" s="10" t="s">
        <v>632</v>
      </c>
      <c r="B121" s="11" t="s">
        <v>19</v>
      </c>
      <c r="C121" s="12">
        <v>0.01</v>
      </c>
      <c r="D121" s="11" t="s">
        <v>21</v>
      </c>
      <c r="E121" s="22">
        <v>103.355</v>
      </c>
      <c r="F121" s="22">
        <v>0</v>
      </c>
      <c r="G121" s="22">
        <v>0</v>
      </c>
      <c r="H121" s="10" t="s">
        <v>631</v>
      </c>
      <c r="I121" s="22">
        <v>103.456</v>
      </c>
      <c r="J121" s="19">
        <f t="shared" si="21"/>
        <v>0.10099999999999909</v>
      </c>
      <c r="K121" s="20">
        <f t="shared" si="22"/>
        <v>1009.9999999999909</v>
      </c>
      <c r="L121" s="14">
        <f t="shared" si="23"/>
        <v>10.099999999999909</v>
      </c>
      <c r="M121" s="12">
        <v>0.98</v>
      </c>
    </row>
    <row r="122" spans="1:16">
      <c r="A122" s="10" t="s">
        <v>633</v>
      </c>
      <c r="B122" s="11" t="s">
        <v>20</v>
      </c>
      <c r="C122" s="12">
        <v>0.01</v>
      </c>
      <c r="D122" s="11" t="s">
        <v>21</v>
      </c>
      <c r="E122" s="22">
        <v>104.122</v>
      </c>
      <c r="F122" s="22">
        <v>104.908</v>
      </c>
      <c r="G122" s="22">
        <v>104.008</v>
      </c>
      <c r="H122" s="10" t="s">
        <v>634</v>
      </c>
      <c r="I122" s="22">
        <v>104.008</v>
      </c>
      <c r="J122" s="19">
        <f t="shared" si="21"/>
        <v>0.11400000000000432</v>
      </c>
      <c r="K122" s="20">
        <f t="shared" si="22"/>
        <v>1140.0000000000432</v>
      </c>
      <c r="L122" s="14">
        <f t="shared" si="23"/>
        <v>11.400000000000432</v>
      </c>
      <c r="M122" s="12">
        <v>1.1000000000000001</v>
      </c>
      <c r="N122" s="30" t="s">
        <v>66</v>
      </c>
      <c r="O122" s="31">
        <f>SUM(L100:L122)</f>
        <v>111.40000000002181</v>
      </c>
      <c r="P122" s="32">
        <f>SUM(M100:M122)</f>
        <v>10.799999999999995</v>
      </c>
    </row>
    <row r="123" spans="1:16">
      <c r="A123" s="10" t="s">
        <v>635</v>
      </c>
      <c r="B123" s="11" t="s">
        <v>20</v>
      </c>
      <c r="C123" s="12">
        <v>0.01</v>
      </c>
      <c r="D123" s="11" t="s">
        <v>21</v>
      </c>
      <c r="E123" s="22">
        <v>104.241</v>
      </c>
      <c r="F123" s="22">
        <v>105.044</v>
      </c>
      <c r="G123" s="22">
        <v>104.14400000000001</v>
      </c>
      <c r="H123" s="10" t="s">
        <v>636</v>
      </c>
      <c r="I123" s="22">
        <v>104.14400000000001</v>
      </c>
      <c r="J123" s="19">
        <f t="shared" ref="J123:J137" si="24">IF(B123="buy",I123-E123,E123-I123)</f>
        <v>9.6999999999994202E-2</v>
      </c>
      <c r="K123" s="20">
        <f t="shared" ref="K123:K137" si="25">IF(OR(D123="usdjpy",D123="gbpjpy",D123="cadjpy",D123="audjpy",D123="eurjpy"),J123*10000,J123*1000000)</f>
        <v>969.99999999994202</v>
      </c>
      <c r="L123" s="14">
        <f t="shared" ref="L123:L137" si="26">K123*C123</f>
        <v>9.6999999999994202</v>
      </c>
      <c r="M123" s="12">
        <v>0.93</v>
      </c>
      <c r="N123">
        <v>20140114</v>
      </c>
    </row>
    <row r="124" spans="1:16">
      <c r="A124" s="10" t="s">
        <v>637</v>
      </c>
      <c r="B124" s="11" t="s">
        <v>20</v>
      </c>
      <c r="C124" s="12">
        <v>0.01</v>
      </c>
      <c r="D124" s="11" t="s">
        <v>21</v>
      </c>
      <c r="E124" s="22">
        <v>103.962</v>
      </c>
      <c r="F124" s="22">
        <v>0</v>
      </c>
      <c r="G124" s="22">
        <v>0</v>
      </c>
      <c r="H124" s="10" t="s">
        <v>638</v>
      </c>
      <c r="I124" s="22">
        <v>104.194</v>
      </c>
      <c r="J124" s="19">
        <f t="shared" si="24"/>
        <v>-0.23199999999999932</v>
      </c>
      <c r="K124" s="20">
        <f t="shared" si="25"/>
        <v>-2319.9999999999932</v>
      </c>
      <c r="L124" s="14">
        <f t="shared" si="26"/>
        <v>-23.199999999999932</v>
      </c>
      <c r="M124" s="12">
        <v>-2.23</v>
      </c>
    </row>
    <row r="125" spans="1:16">
      <c r="A125" s="10" t="s">
        <v>639</v>
      </c>
      <c r="B125" s="11" t="s">
        <v>20</v>
      </c>
      <c r="C125" s="12">
        <v>0.01</v>
      </c>
      <c r="D125" s="11" t="s">
        <v>21</v>
      </c>
      <c r="E125" s="22">
        <v>104.065</v>
      </c>
      <c r="F125" s="22">
        <v>0</v>
      </c>
      <c r="G125" s="22">
        <v>0</v>
      </c>
      <c r="H125" s="10" t="s">
        <v>638</v>
      </c>
      <c r="I125" s="22">
        <v>104.194</v>
      </c>
      <c r="J125" s="19">
        <f t="shared" si="24"/>
        <v>-0.12900000000000489</v>
      </c>
      <c r="K125" s="20">
        <f t="shared" si="25"/>
        <v>-1290.0000000000489</v>
      </c>
      <c r="L125" s="14">
        <f t="shared" si="26"/>
        <v>-12.900000000000489</v>
      </c>
      <c r="M125" s="12">
        <v>-1.24</v>
      </c>
    </row>
    <row r="126" spans="1:16">
      <c r="A126" s="10" t="s">
        <v>635</v>
      </c>
      <c r="B126" s="11" t="s">
        <v>20</v>
      </c>
      <c r="C126" s="12">
        <v>0.11</v>
      </c>
      <c r="D126" s="11" t="s">
        <v>21</v>
      </c>
      <c r="E126" s="22">
        <v>104.268</v>
      </c>
      <c r="F126" s="22">
        <v>0</v>
      </c>
      <c r="G126" s="22">
        <v>0</v>
      </c>
      <c r="H126" s="10" t="s">
        <v>638</v>
      </c>
      <c r="I126" s="22">
        <v>104.202</v>
      </c>
      <c r="J126" s="19">
        <f t="shared" si="24"/>
        <v>6.6000000000002501E-2</v>
      </c>
      <c r="K126" s="20">
        <f t="shared" si="25"/>
        <v>660.00000000002501</v>
      </c>
      <c r="L126" s="14">
        <f t="shared" si="26"/>
        <v>72.600000000002751</v>
      </c>
      <c r="M126" s="12">
        <v>6.97</v>
      </c>
    </row>
    <row r="127" spans="1:16">
      <c r="A127" s="10" t="s">
        <v>640</v>
      </c>
      <c r="B127" s="11" t="s">
        <v>20</v>
      </c>
      <c r="C127" s="12">
        <v>0.06</v>
      </c>
      <c r="D127" s="11" t="s">
        <v>21</v>
      </c>
      <c r="E127" s="22">
        <v>104.167</v>
      </c>
      <c r="F127" s="22">
        <v>0</v>
      </c>
      <c r="G127" s="22">
        <v>0</v>
      </c>
      <c r="H127" s="10" t="s">
        <v>638</v>
      </c>
      <c r="I127" s="22">
        <v>104.202</v>
      </c>
      <c r="J127" s="19">
        <f t="shared" si="24"/>
        <v>-3.4999999999996589E-2</v>
      </c>
      <c r="K127" s="20">
        <f t="shared" si="25"/>
        <v>-349.99999999996589</v>
      </c>
      <c r="L127" s="14">
        <f t="shared" si="26"/>
        <v>-20.999999999997954</v>
      </c>
      <c r="M127" s="12">
        <v>-2.02</v>
      </c>
    </row>
    <row r="128" spans="1:16">
      <c r="A128" s="10" t="s">
        <v>641</v>
      </c>
      <c r="B128" s="11" t="s">
        <v>20</v>
      </c>
      <c r="C128" s="12">
        <v>0.01</v>
      </c>
      <c r="D128" s="11" t="s">
        <v>21</v>
      </c>
      <c r="E128" s="22">
        <v>103.675</v>
      </c>
      <c r="F128" s="22">
        <v>104.476</v>
      </c>
      <c r="G128" s="22">
        <v>103.57599999999999</v>
      </c>
      <c r="H128" s="10" t="s">
        <v>642</v>
      </c>
      <c r="I128" s="22">
        <v>103.57599999999999</v>
      </c>
      <c r="J128" s="19">
        <f t="shared" si="24"/>
        <v>9.9000000000003752E-2</v>
      </c>
      <c r="K128" s="20">
        <f t="shared" si="25"/>
        <v>990.00000000003752</v>
      </c>
      <c r="L128" s="14">
        <f t="shared" si="26"/>
        <v>9.9000000000003752</v>
      </c>
      <c r="M128" s="12">
        <v>0.96</v>
      </c>
    </row>
    <row r="129" spans="1:16">
      <c r="A129" s="10" t="s">
        <v>643</v>
      </c>
      <c r="B129" s="11" t="s">
        <v>20</v>
      </c>
      <c r="C129" s="12">
        <v>0.01</v>
      </c>
      <c r="D129" s="11" t="s">
        <v>21</v>
      </c>
      <c r="E129" s="22">
        <v>103.485</v>
      </c>
      <c r="F129" s="22">
        <v>104.286</v>
      </c>
      <c r="G129" s="22">
        <v>103.386</v>
      </c>
      <c r="H129" s="10" t="s">
        <v>644</v>
      </c>
      <c r="I129" s="22">
        <v>103.386</v>
      </c>
      <c r="J129" s="19">
        <f t="shared" si="24"/>
        <v>9.9000000000003752E-2</v>
      </c>
      <c r="K129" s="20">
        <f t="shared" si="25"/>
        <v>990.00000000003752</v>
      </c>
      <c r="L129" s="14">
        <f t="shared" si="26"/>
        <v>9.9000000000003752</v>
      </c>
      <c r="M129" s="12">
        <v>0.96</v>
      </c>
    </row>
    <row r="130" spans="1:16">
      <c r="A130" s="10" t="s">
        <v>645</v>
      </c>
      <c r="B130" s="11" t="s">
        <v>20</v>
      </c>
      <c r="C130" s="12">
        <v>0.01</v>
      </c>
      <c r="D130" s="11" t="s">
        <v>21</v>
      </c>
      <c r="E130" s="22">
        <v>103.506</v>
      </c>
      <c r="F130" s="22">
        <v>0</v>
      </c>
      <c r="G130" s="22">
        <v>0</v>
      </c>
      <c r="H130" s="10" t="s">
        <v>646</v>
      </c>
      <c r="I130" s="22">
        <v>103.404</v>
      </c>
      <c r="J130" s="19">
        <f t="shared" si="24"/>
        <v>0.10200000000000387</v>
      </c>
      <c r="K130" s="20">
        <f t="shared" si="25"/>
        <v>1020.0000000000387</v>
      </c>
      <c r="L130" s="14">
        <f t="shared" si="26"/>
        <v>10.200000000000387</v>
      </c>
      <c r="M130" s="12">
        <v>0.99</v>
      </c>
    </row>
    <row r="131" spans="1:16">
      <c r="A131" s="10" t="s">
        <v>647</v>
      </c>
      <c r="B131" s="11" t="s">
        <v>20</v>
      </c>
      <c r="C131" s="12">
        <v>0.01</v>
      </c>
      <c r="D131" s="11" t="s">
        <v>21</v>
      </c>
      <c r="E131" s="22">
        <v>103.402</v>
      </c>
      <c r="F131" s="22">
        <v>0</v>
      </c>
      <c r="G131" s="22">
        <v>0</v>
      </c>
      <c r="H131" s="10" t="s">
        <v>646</v>
      </c>
      <c r="I131" s="22">
        <v>103.40300000000001</v>
      </c>
      <c r="J131" s="19">
        <f t="shared" si="24"/>
        <v>-1.0000000000047748E-3</v>
      </c>
      <c r="K131" s="20">
        <f t="shared" si="25"/>
        <v>-10.000000000047748</v>
      </c>
      <c r="L131" s="14">
        <f t="shared" si="26"/>
        <v>-0.10000000000047748</v>
      </c>
      <c r="M131" s="12">
        <v>-0.01</v>
      </c>
    </row>
    <row r="132" spans="1:16">
      <c r="A132" s="10" t="s">
        <v>648</v>
      </c>
      <c r="B132" s="11" t="s">
        <v>20</v>
      </c>
      <c r="C132" s="12">
        <v>0.01</v>
      </c>
      <c r="D132" s="11" t="s">
        <v>21</v>
      </c>
      <c r="E132" s="22">
        <v>103.429</v>
      </c>
      <c r="F132" s="22">
        <v>104.22799999999999</v>
      </c>
      <c r="G132" s="22">
        <v>103.328</v>
      </c>
      <c r="H132" s="10" t="s">
        <v>649</v>
      </c>
      <c r="I132" s="22">
        <v>103.40600000000001</v>
      </c>
      <c r="J132" s="19">
        <f t="shared" si="24"/>
        <v>2.2999999999996135E-2</v>
      </c>
      <c r="K132" s="20">
        <f t="shared" si="25"/>
        <v>229.99999999996135</v>
      </c>
      <c r="L132" s="14">
        <f t="shared" si="26"/>
        <v>2.2999999999996135</v>
      </c>
      <c r="M132" s="12">
        <v>0.22</v>
      </c>
    </row>
    <row r="133" spans="1:16">
      <c r="A133" s="10" t="s">
        <v>650</v>
      </c>
      <c r="B133" s="11" t="s">
        <v>20</v>
      </c>
      <c r="C133" s="12">
        <v>0.01</v>
      </c>
      <c r="D133" s="11" t="s">
        <v>21</v>
      </c>
      <c r="E133" s="22">
        <v>103.50700000000001</v>
      </c>
      <c r="F133" s="22">
        <v>104.31100000000001</v>
      </c>
      <c r="G133" s="22">
        <v>103.411</v>
      </c>
      <c r="H133" s="10" t="s">
        <v>649</v>
      </c>
      <c r="I133" s="22">
        <v>103.411</v>
      </c>
      <c r="J133" s="19">
        <f t="shared" si="24"/>
        <v>9.6000000000003638E-2</v>
      </c>
      <c r="K133" s="20">
        <f t="shared" si="25"/>
        <v>960.00000000003638</v>
      </c>
      <c r="L133" s="14">
        <f t="shared" si="26"/>
        <v>9.6000000000003638</v>
      </c>
      <c r="M133" s="12">
        <v>0.93</v>
      </c>
    </row>
    <row r="134" spans="1:16">
      <c r="A134" s="10" t="s">
        <v>651</v>
      </c>
      <c r="B134" s="11" t="s">
        <v>20</v>
      </c>
      <c r="C134" s="12">
        <v>0.01</v>
      </c>
      <c r="D134" s="11" t="s">
        <v>21</v>
      </c>
      <c r="E134" s="22">
        <v>103.19199999999999</v>
      </c>
      <c r="F134" s="22">
        <v>0</v>
      </c>
      <c r="G134" s="22">
        <v>0</v>
      </c>
      <c r="H134" s="10" t="s">
        <v>652</v>
      </c>
      <c r="I134" s="22">
        <v>103.43300000000001</v>
      </c>
      <c r="J134" s="19">
        <f t="shared" si="24"/>
        <v>-0.24100000000001387</v>
      </c>
      <c r="K134" s="20">
        <f t="shared" si="25"/>
        <v>-2410.0000000001387</v>
      </c>
      <c r="L134" s="14">
        <f t="shared" si="26"/>
        <v>-24.100000000001387</v>
      </c>
      <c r="M134" s="12">
        <v>-2.33</v>
      </c>
    </row>
    <row r="135" spans="1:16">
      <c r="A135" s="10" t="s">
        <v>653</v>
      </c>
      <c r="B135" s="11" t="s">
        <v>20</v>
      </c>
      <c r="C135" s="12">
        <v>0.06</v>
      </c>
      <c r="D135" s="11" t="s">
        <v>21</v>
      </c>
      <c r="E135" s="22">
        <v>103.393</v>
      </c>
      <c r="F135" s="22">
        <v>0</v>
      </c>
      <c r="G135" s="22">
        <v>0</v>
      </c>
      <c r="H135" s="10" t="s">
        <v>652</v>
      </c>
      <c r="I135" s="22">
        <v>103.43300000000001</v>
      </c>
      <c r="J135" s="19">
        <f t="shared" si="24"/>
        <v>-4.0000000000006253E-2</v>
      </c>
      <c r="K135" s="20">
        <f t="shared" si="25"/>
        <v>-400.00000000006253</v>
      </c>
      <c r="L135" s="14">
        <f t="shared" si="26"/>
        <v>-24.000000000003752</v>
      </c>
      <c r="M135" s="12">
        <v>-2.3199999999999998</v>
      </c>
    </row>
    <row r="136" spans="1:16">
      <c r="A136" s="10" t="s">
        <v>654</v>
      </c>
      <c r="B136" s="11" t="s">
        <v>20</v>
      </c>
      <c r="C136" s="12">
        <v>0.01</v>
      </c>
      <c r="D136" s="11" t="s">
        <v>21</v>
      </c>
      <c r="E136" s="22">
        <v>103.292</v>
      </c>
      <c r="F136" s="22">
        <v>0</v>
      </c>
      <c r="G136" s="22">
        <v>0</v>
      </c>
      <c r="H136" s="10" t="s">
        <v>652</v>
      </c>
      <c r="I136" s="22">
        <v>103.43300000000001</v>
      </c>
      <c r="J136" s="19">
        <f t="shared" si="24"/>
        <v>-0.14100000000000534</v>
      </c>
      <c r="K136" s="20">
        <f t="shared" si="25"/>
        <v>-1410.0000000000534</v>
      </c>
      <c r="L136" s="14">
        <f t="shared" si="26"/>
        <v>-14.100000000000534</v>
      </c>
      <c r="M136" s="12">
        <v>-1.36</v>
      </c>
    </row>
    <row r="137" spans="1:16">
      <c r="A137" s="10" t="s">
        <v>655</v>
      </c>
      <c r="B137" s="11" t="s">
        <v>20</v>
      </c>
      <c r="C137" s="12">
        <v>0.11</v>
      </c>
      <c r="D137" s="11" t="s">
        <v>21</v>
      </c>
      <c r="E137" s="22">
        <v>103.494</v>
      </c>
      <c r="F137" s="22">
        <v>0</v>
      </c>
      <c r="G137" s="22">
        <v>0</v>
      </c>
      <c r="H137" s="10" t="s">
        <v>652</v>
      </c>
      <c r="I137" s="22">
        <v>103.43</v>
      </c>
      <c r="J137" s="19">
        <f t="shared" si="24"/>
        <v>6.3999999999992951E-2</v>
      </c>
      <c r="K137" s="20">
        <f t="shared" si="25"/>
        <v>639.99999999992951</v>
      </c>
      <c r="L137" s="14">
        <f t="shared" si="26"/>
        <v>70.399999999992247</v>
      </c>
      <c r="M137" s="12">
        <v>6.81</v>
      </c>
      <c r="N137" s="30" t="s">
        <v>66</v>
      </c>
      <c r="O137" s="31">
        <f>SUM(L123:L137)</f>
        <v>75.199999999991007</v>
      </c>
      <c r="P137" s="32">
        <f>SUM(M123:M137)</f>
        <v>7.26</v>
      </c>
    </row>
    <row r="138" spans="1:16">
      <c r="A138" s="10" t="s">
        <v>656</v>
      </c>
      <c r="B138" s="11" t="s">
        <v>20</v>
      </c>
      <c r="C138" s="12">
        <v>0.01</v>
      </c>
      <c r="D138" s="11" t="s">
        <v>21</v>
      </c>
      <c r="E138" s="22">
        <v>104.661</v>
      </c>
      <c r="F138" s="22">
        <v>105.462</v>
      </c>
      <c r="G138" s="22">
        <v>104.562</v>
      </c>
      <c r="H138" s="10" t="s">
        <v>657</v>
      </c>
      <c r="I138" s="22">
        <v>104.611</v>
      </c>
      <c r="J138" s="19">
        <f t="shared" ref="J138:J160" si="27">IF(B138="buy",I138-E138,E138-I138)</f>
        <v>4.9999999999997158E-2</v>
      </c>
      <c r="K138" s="20">
        <f t="shared" ref="K138:K160" si="28">IF(OR(D138="usdjpy",D138="gbpjpy",D138="cadjpy",D138="audjpy",D138="eurjpy"),J138*10000,J138*1000000)</f>
        <v>499.99999999997158</v>
      </c>
      <c r="L138" s="14">
        <f t="shared" ref="L138:L160" si="29">K138*C138</f>
        <v>4.9999999999997158</v>
      </c>
      <c r="M138" s="12">
        <v>0.48</v>
      </c>
      <c r="N138">
        <v>20140115</v>
      </c>
    </row>
    <row r="139" spans="1:16">
      <c r="A139" s="10" t="s">
        <v>658</v>
      </c>
      <c r="B139" s="11" t="s">
        <v>20</v>
      </c>
      <c r="C139" s="12">
        <v>0.01</v>
      </c>
      <c r="D139" s="11" t="s">
        <v>21</v>
      </c>
      <c r="E139" s="22">
        <v>104.605</v>
      </c>
      <c r="F139" s="22">
        <v>105.402</v>
      </c>
      <c r="G139" s="22">
        <v>104.502</v>
      </c>
      <c r="H139" s="10" t="s">
        <v>657</v>
      </c>
      <c r="I139" s="22">
        <v>104.607</v>
      </c>
      <c r="J139" s="19">
        <f t="shared" si="27"/>
        <v>-1.9999999999953388E-3</v>
      </c>
      <c r="K139" s="20">
        <f t="shared" si="28"/>
        <v>-19.999999999953388</v>
      </c>
      <c r="L139" s="14">
        <f t="shared" si="29"/>
        <v>-0.19999999999953388</v>
      </c>
      <c r="M139" s="12">
        <v>-0.02</v>
      </c>
    </row>
    <row r="140" spans="1:16">
      <c r="A140" s="10" t="s">
        <v>659</v>
      </c>
      <c r="B140" s="11" t="s">
        <v>19</v>
      </c>
      <c r="C140" s="12">
        <v>0.01</v>
      </c>
      <c r="D140" s="11" t="s">
        <v>21</v>
      </c>
      <c r="E140" s="22">
        <v>104.402</v>
      </c>
      <c r="F140" s="22">
        <v>103.601</v>
      </c>
      <c r="G140" s="22">
        <v>104.501</v>
      </c>
      <c r="H140" s="10" t="s">
        <v>660</v>
      </c>
      <c r="I140" s="22">
        <v>104.501</v>
      </c>
      <c r="J140" s="19">
        <f t="shared" si="27"/>
        <v>9.9000000000003752E-2</v>
      </c>
      <c r="K140" s="20">
        <f t="shared" si="28"/>
        <v>990.00000000003752</v>
      </c>
      <c r="L140" s="14">
        <f t="shared" si="29"/>
        <v>9.9000000000003752</v>
      </c>
      <c r="M140" s="12">
        <v>0.95</v>
      </c>
    </row>
    <row r="141" spans="1:16">
      <c r="A141" s="10" t="s">
        <v>661</v>
      </c>
      <c r="B141" s="11" t="s">
        <v>20</v>
      </c>
      <c r="C141" s="12">
        <v>0.01</v>
      </c>
      <c r="D141" s="11" t="s">
        <v>21</v>
      </c>
      <c r="E141" s="22">
        <v>104.55800000000001</v>
      </c>
      <c r="F141" s="22">
        <v>105.355</v>
      </c>
      <c r="G141" s="22">
        <v>104.455</v>
      </c>
      <c r="H141" s="10" t="s">
        <v>662</v>
      </c>
      <c r="I141" s="22">
        <v>104.455</v>
      </c>
      <c r="J141" s="19">
        <f t="shared" si="27"/>
        <v>0.10300000000000864</v>
      </c>
      <c r="K141" s="20">
        <f t="shared" si="28"/>
        <v>1030.0000000000864</v>
      </c>
      <c r="L141" s="14">
        <f t="shared" si="29"/>
        <v>10.300000000000864</v>
      </c>
      <c r="M141" s="12">
        <v>0.99</v>
      </c>
    </row>
    <row r="142" spans="1:16">
      <c r="A142" s="10" t="s">
        <v>663</v>
      </c>
      <c r="B142" s="11" t="s">
        <v>19</v>
      </c>
      <c r="C142" s="12">
        <v>0.01</v>
      </c>
      <c r="D142" s="11" t="s">
        <v>21</v>
      </c>
      <c r="E142" s="22">
        <v>104.28</v>
      </c>
      <c r="F142" s="22">
        <v>103.48</v>
      </c>
      <c r="G142" s="22">
        <v>104.38</v>
      </c>
      <c r="H142" s="10" t="s">
        <v>664</v>
      </c>
      <c r="I142" s="22">
        <v>104.28700000000001</v>
      </c>
      <c r="J142" s="19">
        <f t="shared" si="27"/>
        <v>7.0000000000050022E-3</v>
      </c>
      <c r="K142" s="20">
        <f t="shared" si="28"/>
        <v>70.000000000050022</v>
      </c>
      <c r="L142" s="14">
        <f t="shared" si="29"/>
        <v>0.70000000000050022</v>
      </c>
      <c r="M142" s="12">
        <v>7.0000000000000007E-2</v>
      </c>
    </row>
    <row r="143" spans="1:16">
      <c r="A143" s="10" t="s">
        <v>665</v>
      </c>
      <c r="B143" s="11" t="s">
        <v>19</v>
      </c>
      <c r="C143" s="12">
        <v>0.01</v>
      </c>
      <c r="D143" s="11" t="s">
        <v>21</v>
      </c>
      <c r="E143" s="22">
        <v>104.367</v>
      </c>
      <c r="F143" s="22">
        <v>0</v>
      </c>
      <c r="G143" s="22">
        <v>0</v>
      </c>
      <c r="H143" s="10" t="s">
        <v>666</v>
      </c>
      <c r="I143" s="22">
        <v>104.369</v>
      </c>
      <c r="J143" s="19">
        <f t="shared" si="27"/>
        <v>1.9999999999953388E-3</v>
      </c>
      <c r="K143" s="20">
        <f t="shared" si="28"/>
        <v>19.999999999953388</v>
      </c>
      <c r="L143" s="14">
        <f t="shared" si="29"/>
        <v>0.19999999999953388</v>
      </c>
      <c r="M143" s="12">
        <v>0.02</v>
      </c>
    </row>
    <row r="144" spans="1:16">
      <c r="A144" s="10" t="s">
        <v>667</v>
      </c>
      <c r="B144" s="11" t="s">
        <v>19</v>
      </c>
      <c r="C144" s="12">
        <v>0.01</v>
      </c>
      <c r="D144" s="11" t="s">
        <v>21</v>
      </c>
      <c r="E144" s="22">
        <v>104.26600000000001</v>
      </c>
      <c r="F144" s="22">
        <v>0</v>
      </c>
      <c r="G144" s="22">
        <v>0</v>
      </c>
      <c r="H144" s="10" t="s">
        <v>668</v>
      </c>
      <c r="I144" s="22">
        <v>104.37</v>
      </c>
      <c r="J144" s="19">
        <f t="shared" si="27"/>
        <v>0.1039999999999992</v>
      </c>
      <c r="K144" s="20">
        <f t="shared" si="28"/>
        <v>1039.999999999992</v>
      </c>
      <c r="L144" s="14">
        <f t="shared" si="29"/>
        <v>10.39999999999992</v>
      </c>
      <c r="M144" s="12">
        <v>1</v>
      </c>
    </row>
    <row r="145" spans="1:16">
      <c r="A145" s="10" t="s">
        <v>669</v>
      </c>
      <c r="B145" s="11" t="s">
        <v>20</v>
      </c>
      <c r="C145" s="12">
        <v>0.01</v>
      </c>
      <c r="D145" s="11" t="s">
        <v>21</v>
      </c>
      <c r="E145" s="22">
        <v>104.452</v>
      </c>
      <c r="F145" s="22">
        <v>105.254</v>
      </c>
      <c r="G145" s="22">
        <v>104.354</v>
      </c>
      <c r="H145" s="10" t="s">
        <v>665</v>
      </c>
      <c r="I145" s="22">
        <v>104.371</v>
      </c>
      <c r="J145" s="19">
        <f t="shared" si="27"/>
        <v>8.100000000000307E-2</v>
      </c>
      <c r="K145" s="20">
        <f t="shared" si="28"/>
        <v>810.0000000000307</v>
      </c>
      <c r="L145" s="14">
        <f t="shared" si="29"/>
        <v>8.100000000000307</v>
      </c>
      <c r="M145" s="12">
        <v>0.78</v>
      </c>
    </row>
    <row r="146" spans="1:16">
      <c r="A146" s="10" t="s">
        <v>670</v>
      </c>
      <c r="B146" s="11" t="s">
        <v>20</v>
      </c>
      <c r="C146" s="12">
        <v>0.01</v>
      </c>
      <c r="D146" s="11" t="s">
        <v>21</v>
      </c>
      <c r="E146" s="22">
        <v>104.428</v>
      </c>
      <c r="F146" s="22">
        <v>105.22799999999999</v>
      </c>
      <c r="G146" s="22">
        <v>104.328</v>
      </c>
      <c r="H146" s="10" t="s">
        <v>665</v>
      </c>
      <c r="I146" s="22">
        <v>104.371</v>
      </c>
      <c r="J146" s="19">
        <f t="shared" si="27"/>
        <v>5.700000000000216E-2</v>
      </c>
      <c r="K146" s="20">
        <f t="shared" si="28"/>
        <v>570.0000000000216</v>
      </c>
      <c r="L146" s="14">
        <f t="shared" si="29"/>
        <v>5.700000000000216</v>
      </c>
      <c r="M146" s="12">
        <v>0.55000000000000004</v>
      </c>
    </row>
    <row r="147" spans="1:16">
      <c r="A147" s="10" t="s">
        <v>671</v>
      </c>
      <c r="B147" s="11" t="s">
        <v>20</v>
      </c>
      <c r="C147" s="12">
        <v>0.01</v>
      </c>
      <c r="D147" s="11" t="s">
        <v>21</v>
      </c>
      <c r="E147" s="22">
        <v>104.348</v>
      </c>
      <c r="F147" s="22">
        <v>0</v>
      </c>
      <c r="G147" s="22">
        <v>0</v>
      </c>
      <c r="H147" s="10" t="s">
        <v>672</v>
      </c>
      <c r="I147" s="22">
        <v>104.39700000000001</v>
      </c>
      <c r="J147" s="19">
        <f t="shared" si="27"/>
        <v>-4.9000000000006594E-2</v>
      </c>
      <c r="K147" s="20">
        <f t="shared" si="28"/>
        <v>-490.00000000006594</v>
      </c>
      <c r="L147" s="14">
        <f t="shared" si="29"/>
        <v>-4.9000000000006594</v>
      </c>
      <c r="M147" s="12">
        <v>-0.47</v>
      </c>
    </row>
    <row r="148" spans="1:16">
      <c r="A148" s="10" t="s">
        <v>673</v>
      </c>
      <c r="B148" s="11" t="s">
        <v>20</v>
      </c>
      <c r="C148" s="12">
        <v>0.01</v>
      </c>
      <c r="D148" s="11" t="s">
        <v>21</v>
      </c>
      <c r="E148" s="22">
        <v>104.247</v>
      </c>
      <c r="F148" s="22">
        <v>0</v>
      </c>
      <c r="G148" s="22">
        <v>0</v>
      </c>
      <c r="H148" s="10" t="s">
        <v>672</v>
      </c>
      <c r="I148" s="22">
        <v>104.399</v>
      </c>
      <c r="J148" s="19">
        <f t="shared" si="27"/>
        <v>-0.15200000000000102</v>
      </c>
      <c r="K148" s="20">
        <f t="shared" si="28"/>
        <v>-1520.0000000000102</v>
      </c>
      <c r="L148" s="14">
        <f t="shared" si="29"/>
        <v>-15.200000000000102</v>
      </c>
      <c r="M148" s="12">
        <v>-1.46</v>
      </c>
    </row>
    <row r="149" spans="1:16">
      <c r="A149" s="10" t="s">
        <v>674</v>
      </c>
      <c r="B149" s="11" t="s">
        <v>20</v>
      </c>
      <c r="C149" s="12">
        <v>0.06</v>
      </c>
      <c r="D149" s="11" t="s">
        <v>21</v>
      </c>
      <c r="E149" s="22">
        <v>104.449</v>
      </c>
      <c r="F149" s="22">
        <v>0</v>
      </c>
      <c r="G149" s="22">
        <v>0</v>
      </c>
      <c r="H149" s="10" t="s">
        <v>672</v>
      </c>
      <c r="I149" s="22">
        <v>104.398</v>
      </c>
      <c r="J149" s="19">
        <f t="shared" si="27"/>
        <v>5.1000000000001933E-2</v>
      </c>
      <c r="K149" s="20">
        <f t="shared" si="28"/>
        <v>510.00000000001933</v>
      </c>
      <c r="L149" s="14">
        <f t="shared" si="29"/>
        <v>30.60000000000116</v>
      </c>
      <c r="M149" s="12">
        <v>2.93</v>
      </c>
    </row>
    <row r="150" spans="1:16">
      <c r="A150" s="10" t="s">
        <v>675</v>
      </c>
      <c r="B150" s="11" t="s">
        <v>19</v>
      </c>
      <c r="C150" s="12">
        <v>0.01</v>
      </c>
      <c r="D150" s="11" t="s">
        <v>21</v>
      </c>
      <c r="E150" s="22">
        <v>104.206</v>
      </c>
      <c r="F150" s="22">
        <v>0</v>
      </c>
      <c r="G150" s="22">
        <v>0</v>
      </c>
      <c r="H150" s="10" t="s">
        <v>676</v>
      </c>
      <c r="I150" s="22">
        <v>104.205</v>
      </c>
      <c r="J150" s="19">
        <f t="shared" si="27"/>
        <v>-1.0000000000047748E-3</v>
      </c>
      <c r="K150" s="20">
        <f t="shared" si="28"/>
        <v>-10.000000000047748</v>
      </c>
      <c r="L150" s="14">
        <f t="shared" si="29"/>
        <v>-0.10000000000047748</v>
      </c>
      <c r="M150" s="12">
        <v>-0.01</v>
      </c>
    </row>
    <row r="151" spans="1:16">
      <c r="A151" s="10" t="s">
        <v>677</v>
      </c>
      <c r="B151" s="11" t="s">
        <v>19</v>
      </c>
      <c r="C151" s="12">
        <v>0.01</v>
      </c>
      <c r="D151" s="11" t="s">
        <v>21</v>
      </c>
      <c r="E151" s="22">
        <v>104.10599999999999</v>
      </c>
      <c r="F151" s="22">
        <v>0</v>
      </c>
      <c r="G151" s="22">
        <v>0</v>
      </c>
      <c r="H151" s="10" t="s">
        <v>676</v>
      </c>
      <c r="I151" s="22">
        <v>104.206</v>
      </c>
      <c r="J151" s="19">
        <f t="shared" si="27"/>
        <v>0.10000000000000853</v>
      </c>
      <c r="K151" s="20">
        <f t="shared" si="28"/>
        <v>1000.0000000000853</v>
      </c>
      <c r="L151" s="14">
        <f t="shared" si="29"/>
        <v>10.000000000000853</v>
      </c>
      <c r="M151" s="12">
        <v>0.96</v>
      </c>
    </row>
    <row r="152" spans="1:16">
      <c r="A152" s="10" t="s">
        <v>678</v>
      </c>
      <c r="B152" s="11" t="s">
        <v>20</v>
      </c>
      <c r="C152" s="12">
        <v>0.01</v>
      </c>
      <c r="D152" s="11" t="s">
        <v>21</v>
      </c>
      <c r="E152" s="22">
        <v>104.116</v>
      </c>
      <c r="F152" s="22">
        <v>0</v>
      </c>
      <c r="G152" s="22">
        <v>0</v>
      </c>
      <c r="H152" s="10" t="s">
        <v>679</v>
      </c>
      <c r="I152" s="22">
        <v>104.117</v>
      </c>
      <c r="J152" s="19">
        <f t="shared" si="27"/>
        <v>-1.0000000000047748E-3</v>
      </c>
      <c r="K152" s="20">
        <f t="shared" si="28"/>
        <v>-10.000000000047748</v>
      </c>
      <c r="L152" s="14">
        <f t="shared" si="29"/>
        <v>-0.10000000000047748</v>
      </c>
      <c r="M152" s="12">
        <v>-0.01</v>
      </c>
    </row>
    <row r="153" spans="1:16">
      <c r="A153" s="10" t="s">
        <v>680</v>
      </c>
      <c r="B153" s="11" t="s">
        <v>20</v>
      </c>
      <c r="C153" s="12">
        <v>0.01</v>
      </c>
      <c r="D153" s="11" t="s">
        <v>21</v>
      </c>
      <c r="E153" s="22">
        <v>104.22199999999999</v>
      </c>
      <c r="F153" s="22">
        <v>0</v>
      </c>
      <c r="G153" s="22">
        <v>0</v>
      </c>
      <c r="H153" s="10" t="s">
        <v>679</v>
      </c>
      <c r="I153" s="22">
        <v>104.11799999999999</v>
      </c>
      <c r="J153" s="19">
        <f t="shared" si="27"/>
        <v>0.1039999999999992</v>
      </c>
      <c r="K153" s="20">
        <f t="shared" si="28"/>
        <v>1039.999999999992</v>
      </c>
      <c r="L153" s="14">
        <f t="shared" si="29"/>
        <v>10.39999999999992</v>
      </c>
      <c r="M153" s="12">
        <v>1</v>
      </c>
    </row>
    <row r="154" spans="1:16">
      <c r="A154" s="10" t="s">
        <v>681</v>
      </c>
      <c r="B154" s="11" t="s">
        <v>20</v>
      </c>
      <c r="C154" s="12">
        <v>0.06</v>
      </c>
      <c r="D154" s="11" t="s">
        <v>21</v>
      </c>
      <c r="E154" s="22">
        <v>103.943</v>
      </c>
      <c r="F154" s="22">
        <v>0</v>
      </c>
      <c r="G154" s="22">
        <v>0</v>
      </c>
      <c r="H154" s="10" t="s">
        <v>682</v>
      </c>
      <c r="I154" s="22">
        <v>104.13</v>
      </c>
      <c r="J154" s="19">
        <f t="shared" si="27"/>
        <v>-0.18699999999999761</v>
      </c>
      <c r="K154" s="20">
        <f t="shared" si="28"/>
        <v>-1869.9999999999761</v>
      </c>
      <c r="L154" s="14">
        <f t="shared" si="29"/>
        <v>-112.19999999999857</v>
      </c>
      <c r="M154" s="12">
        <v>-10.77</v>
      </c>
    </row>
    <row r="155" spans="1:16">
      <c r="A155" s="10" t="s">
        <v>683</v>
      </c>
      <c r="B155" s="11" t="s">
        <v>20</v>
      </c>
      <c r="C155" s="12">
        <v>0.01</v>
      </c>
      <c r="D155" s="11" t="s">
        <v>21</v>
      </c>
      <c r="E155" s="22">
        <v>103.84</v>
      </c>
      <c r="F155" s="22">
        <v>0</v>
      </c>
      <c r="G155" s="22">
        <v>0</v>
      </c>
      <c r="H155" s="10" t="s">
        <v>682</v>
      </c>
      <c r="I155" s="22">
        <v>104.13</v>
      </c>
      <c r="J155" s="19">
        <f t="shared" si="27"/>
        <v>-0.28999999999999204</v>
      </c>
      <c r="K155" s="20">
        <f t="shared" si="28"/>
        <v>-2899.9999999999204</v>
      </c>
      <c r="L155" s="14">
        <f t="shared" si="29"/>
        <v>-28.999999999999204</v>
      </c>
      <c r="M155" s="12">
        <v>-2.78</v>
      </c>
    </row>
    <row r="156" spans="1:16">
      <c r="A156" s="10" t="s">
        <v>684</v>
      </c>
      <c r="B156" s="11" t="s">
        <v>20</v>
      </c>
      <c r="C156" s="12">
        <v>0.01</v>
      </c>
      <c r="D156" s="11" t="s">
        <v>21</v>
      </c>
      <c r="E156" s="22">
        <v>103.739</v>
      </c>
      <c r="F156" s="22">
        <v>0</v>
      </c>
      <c r="G156" s="22">
        <v>0</v>
      </c>
      <c r="H156" s="10" t="s">
        <v>682</v>
      </c>
      <c r="I156" s="22">
        <v>104.133</v>
      </c>
      <c r="J156" s="19">
        <f t="shared" si="27"/>
        <v>-0.39399999999999125</v>
      </c>
      <c r="K156" s="20">
        <f t="shared" si="28"/>
        <v>-3939.9999999999127</v>
      </c>
      <c r="L156" s="14">
        <f t="shared" si="29"/>
        <v>-39.399999999999125</v>
      </c>
      <c r="M156" s="12">
        <v>-3.78</v>
      </c>
    </row>
    <row r="157" spans="1:16">
      <c r="A157" s="10" t="s">
        <v>685</v>
      </c>
      <c r="B157" s="11" t="s">
        <v>20</v>
      </c>
      <c r="C157" s="12">
        <v>0.16</v>
      </c>
      <c r="D157" s="11" t="s">
        <v>21</v>
      </c>
      <c r="E157" s="22">
        <v>104.14400000000001</v>
      </c>
      <c r="F157" s="22">
        <v>0</v>
      </c>
      <c r="G157" s="22">
        <v>0</v>
      </c>
      <c r="H157" s="10" t="s">
        <v>682</v>
      </c>
      <c r="I157" s="22">
        <v>104.131</v>
      </c>
      <c r="J157" s="19">
        <f t="shared" si="27"/>
        <v>1.300000000000523E-2</v>
      </c>
      <c r="K157" s="20">
        <f t="shared" si="28"/>
        <v>130.0000000000523</v>
      </c>
      <c r="L157" s="14">
        <f t="shared" si="29"/>
        <v>20.800000000008367</v>
      </c>
      <c r="M157" s="12">
        <v>2</v>
      </c>
    </row>
    <row r="158" spans="1:16">
      <c r="A158" s="10" t="s">
        <v>686</v>
      </c>
      <c r="B158" s="11" t="s">
        <v>20</v>
      </c>
      <c r="C158" s="12">
        <v>0.11</v>
      </c>
      <c r="D158" s="11" t="s">
        <v>21</v>
      </c>
      <c r="E158" s="22">
        <v>104.04300000000001</v>
      </c>
      <c r="F158" s="22">
        <v>0</v>
      </c>
      <c r="G158" s="22">
        <v>0</v>
      </c>
      <c r="H158" s="10" t="s">
        <v>682</v>
      </c>
      <c r="I158" s="22">
        <v>104.131</v>
      </c>
      <c r="J158" s="19">
        <f t="shared" si="27"/>
        <v>-8.7999999999993861E-2</v>
      </c>
      <c r="K158" s="20">
        <f t="shared" si="28"/>
        <v>-879.99999999993861</v>
      </c>
      <c r="L158" s="14">
        <f t="shared" si="29"/>
        <v>-96.799999999993247</v>
      </c>
      <c r="M158" s="12">
        <v>-9.3000000000000007</v>
      </c>
    </row>
    <row r="159" spans="1:16">
      <c r="A159" s="10" t="s">
        <v>635</v>
      </c>
      <c r="B159" s="11" t="s">
        <v>20</v>
      </c>
      <c r="C159" s="12">
        <v>0.21</v>
      </c>
      <c r="D159" s="11" t="s">
        <v>21</v>
      </c>
      <c r="E159" s="22">
        <v>104.245</v>
      </c>
      <c r="F159" s="22">
        <v>0</v>
      </c>
      <c r="G159" s="22">
        <v>0</v>
      </c>
      <c r="H159" s="10" t="s">
        <v>682</v>
      </c>
      <c r="I159" s="22">
        <v>104.125</v>
      </c>
      <c r="J159" s="19">
        <f t="shared" si="27"/>
        <v>0.12000000000000455</v>
      </c>
      <c r="K159" s="20">
        <f t="shared" si="28"/>
        <v>1200.0000000000455</v>
      </c>
      <c r="L159" s="14">
        <f t="shared" si="29"/>
        <v>252.00000000000955</v>
      </c>
      <c r="M159" s="12">
        <v>24.2</v>
      </c>
    </row>
    <row r="160" spans="1:16">
      <c r="A160" s="10" t="s">
        <v>687</v>
      </c>
      <c r="B160" s="11" t="s">
        <v>20</v>
      </c>
      <c r="C160" s="12">
        <v>0.01</v>
      </c>
      <c r="D160" s="11" t="s">
        <v>21</v>
      </c>
      <c r="E160" s="22">
        <v>104.27200000000001</v>
      </c>
      <c r="F160" s="22">
        <v>105.069</v>
      </c>
      <c r="G160" s="22">
        <v>104.169</v>
      </c>
      <c r="H160" s="10" t="s">
        <v>688</v>
      </c>
      <c r="I160" s="22">
        <v>104.212</v>
      </c>
      <c r="J160" s="19">
        <f t="shared" si="27"/>
        <v>6.0000000000002274E-2</v>
      </c>
      <c r="K160" s="20">
        <f t="shared" si="28"/>
        <v>600.00000000002274</v>
      </c>
      <c r="L160" s="14">
        <f t="shared" si="29"/>
        <v>6.0000000000002274</v>
      </c>
      <c r="M160" s="12">
        <v>0.57999999999999996</v>
      </c>
      <c r="N160" s="30" t="s">
        <v>66</v>
      </c>
      <c r="O160" s="31">
        <f>SUM(L138:L160)</f>
        <v>82.200000000030116</v>
      </c>
      <c r="P160" s="32">
        <f>SUM(M138:M160)</f>
        <v>7.9100000000000019</v>
      </c>
    </row>
    <row r="161" spans="1:16">
      <c r="A161" s="10" t="s">
        <v>689</v>
      </c>
      <c r="B161" s="11" t="s">
        <v>19</v>
      </c>
      <c r="C161" s="12">
        <v>0.01</v>
      </c>
      <c r="D161" s="11" t="s">
        <v>21</v>
      </c>
      <c r="E161" s="22">
        <v>104.31699999999999</v>
      </c>
      <c r="F161" s="22">
        <v>103.517</v>
      </c>
      <c r="G161" s="22">
        <v>104.417</v>
      </c>
      <c r="H161" s="10" t="s">
        <v>690</v>
      </c>
      <c r="I161" s="22">
        <v>104.336</v>
      </c>
      <c r="J161" s="19">
        <f t="shared" ref="J161:J172" si="30">IF(B161="buy",I161-E161,E161-I161)</f>
        <v>1.9000000000005457E-2</v>
      </c>
      <c r="K161" s="20">
        <f t="shared" ref="K161:K172" si="31">IF(OR(D161="usdjpy",D161="gbpjpy",D161="cadjpy",D161="audjpy",D161="eurjpy"),J161*10000,J161*1000000)</f>
        <v>190.00000000005457</v>
      </c>
      <c r="L161" s="14">
        <f t="shared" ref="L161:L172" si="32">K161*C161</f>
        <v>1.9000000000005457</v>
      </c>
      <c r="M161" s="12">
        <v>0.18</v>
      </c>
      <c r="N161">
        <v>20140116</v>
      </c>
    </row>
    <row r="162" spans="1:16">
      <c r="A162" s="10" t="s">
        <v>691</v>
      </c>
      <c r="B162" s="11" t="s">
        <v>20</v>
      </c>
      <c r="C162" s="12">
        <v>0.01</v>
      </c>
      <c r="D162" s="11" t="s">
        <v>21</v>
      </c>
      <c r="E162" s="22">
        <v>104.389</v>
      </c>
      <c r="F162" s="22">
        <v>105.18899999999999</v>
      </c>
      <c r="G162" s="22">
        <v>104.289</v>
      </c>
      <c r="H162" s="10" t="s">
        <v>689</v>
      </c>
      <c r="I162" s="22">
        <v>104.31699999999999</v>
      </c>
      <c r="J162" s="19">
        <f t="shared" si="30"/>
        <v>7.2000000000002728E-2</v>
      </c>
      <c r="K162" s="20">
        <f t="shared" si="31"/>
        <v>720.00000000002728</v>
      </c>
      <c r="L162" s="14">
        <f t="shared" si="32"/>
        <v>7.2000000000002728</v>
      </c>
      <c r="M162" s="12">
        <v>0.69</v>
      </c>
    </row>
    <row r="163" spans="1:16">
      <c r="A163" s="10" t="s">
        <v>692</v>
      </c>
      <c r="B163" s="11" t="s">
        <v>19</v>
      </c>
      <c r="C163" s="12">
        <v>0.01</v>
      </c>
      <c r="D163" s="11" t="s">
        <v>21</v>
      </c>
      <c r="E163" s="22">
        <v>104.173</v>
      </c>
      <c r="F163" s="22">
        <v>103.372</v>
      </c>
      <c r="G163" s="22">
        <v>104.27200000000001</v>
      </c>
      <c r="H163" s="10" t="s">
        <v>693</v>
      </c>
      <c r="I163" s="22">
        <v>104.27200000000001</v>
      </c>
      <c r="J163" s="19">
        <f t="shared" si="30"/>
        <v>9.9000000000003752E-2</v>
      </c>
      <c r="K163" s="20">
        <f t="shared" si="31"/>
        <v>990.00000000003752</v>
      </c>
      <c r="L163" s="14">
        <f t="shared" si="32"/>
        <v>9.9000000000003752</v>
      </c>
      <c r="M163" s="12">
        <v>0.95</v>
      </c>
    </row>
    <row r="164" spans="1:16">
      <c r="A164" s="10" t="s">
        <v>694</v>
      </c>
      <c r="B164" s="11" t="s">
        <v>19</v>
      </c>
      <c r="C164" s="12">
        <v>0.01</v>
      </c>
      <c r="D164" s="11" t="s">
        <v>21</v>
      </c>
      <c r="E164" s="22">
        <v>104.59099999999999</v>
      </c>
      <c r="F164" s="22">
        <v>0</v>
      </c>
      <c r="G164" s="22">
        <v>0</v>
      </c>
      <c r="H164" s="10" t="s">
        <v>695</v>
      </c>
      <c r="I164" s="22">
        <v>104.38</v>
      </c>
      <c r="J164" s="19">
        <f t="shared" si="30"/>
        <v>-0.21099999999999852</v>
      </c>
      <c r="K164" s="20">
        <f t="shared" si="31"/>
        <v>-2109.9999999999854</v>
      </c>
      <c r="L164" s="14">
        <f t="shared" si="32"/>
        <v>-21.099999999999856</v>
      </c>
      <c r="M164" s="12">
        <v>-2.02</v>
      </c>
    </row>
    <row r="165" spans="1:16">
      <c r="A165" s="10" t="s">
        <v>696</v>
      </c>
      <c r="B165" s="11" t="s">
        <v>19</v>
      </c>
      <c r="C165" s="12">
        <v>0.01</v>
      </c>
      <c r="D165" s="11" t="s">
        <v>21</v>
      </c>
      <c r="E165" s="22">
        <v>104.691</v>
      </c>
      <c r="F165" s="22">
        <v>0</v>
      </c>
      <c r="G165" s="22">
        <v>0</v>
      </c>
      <c r="H165" s="10" t="s">
        <v>695</v>
      </c>
      <c r="I165" s="22">
        <v>104.38</v>
      </c>
      <c r="J165" s="19">
        <f t="shared" si="30"/>
        <v>-0.31100000000000705</v>
      </c>
      <c r="K165" s="20">
        <f t="shared" si="31"/>
        <v>-3110.0000000000705</v>
      </c>
      <c r="L165" s="14">
        <f t="shared" si="32"/>
        <v>-31.100000000000705</v>
      </c>
      <c r="M165" s="12">
        <v>-2.98</v>
      </c>
    </row>
    <row r="166" spans="1:16">
      <c r="A166" s="10" t="s">
        <v>697</v>
      </c>
      <c r="B166" s="11" t="s">
        <v>19</v>
      </c>
      <c r="C166" s="12">
        <v>0.11</v>
      </c>
      <c r="D166" s="11" t="s">
        <v>21</v>
      </c>
      <c r="E166" s="22">
        <v>104.389</v>
      </c>
      <c r="F166" s="22">
        <v>0</v>
      </c>
      <c r="G166" s="22">
        <v>0</v>
      </c>
      <c r="H166" s="10" t="s">
        <v>695</v>
      </c>
      <c r="I166" s="22">
        <v>104.379</v>
      </c>
      <c r="J166" s="19">
        <f t="shared" si="30"/>
        <v>-9.9999999999909051E-3</v>
      </c>
      <c r="K166" s="20">
        <f t="shared" si="31"/>
        <v>-99.999999999909051</v>
      </c>
      <c r="L166" s="14">
        <f t="shared" si="32"/>
        <v>-10.999999999989996</v>
      </c>
      <c r="M166" s="12">
        <v>-1.05</v>
      </c>
    </row>
    <row r="167" spans="1:16">
      <c r="A167" s="10" t="s">
        <v>698</v>
      </c>
      <c r="B167" s="11" t="s">
        <v>19</v>
      </c>
      <c r="C167" s="12">
        <v>0.06</v>
      </c>
      <c r="D167" s="11" t="s">
        <v>21</v>
      </c>
      <c r="E167" s="22">
        <v>104.49</v>
      </c>
      <c r="F167" s="22">
        <v>0</v>
      </c>
      <c r="G167" s="22">
        <v>0</v>
      </c>
      <c r="H167" s="10" t="s">
        <v>695</v>
      </c>
      <c r="I167" s="22">
        <v>104.379</v>
      </c>
      <c r="J167" s="19">
        <f t="shared" si="30"/>
        <v>-0.11099999999999</v>
      </c>
      <c r="K167" s="20">
        <f t="shared" si="31"/>
        <v>-1109.9999999999</v>
      </c>
      <c r="L167" s="14">
        <f t="shared" si="32"/>
        <v>-66.599999999993997</v>
      </c>
      <c r="M167" s="12">
        <v>-6.38</v>
      </c>
    </row>
    <row r="168" spans="1:16">
      <c r="A168" s="10" t="s">
        <v>699</v>
      </c>
      <c r="B168" s="11" t="s">
        <v>19</v>
      </c>
      <c r="C168" s="12">
        <v>0.16</v>
      </c>
      <c r="D168" s="11" t="s">
        <v>21</v>
      </c>
      <c r="E168" s="22">
        <v>104.28700000000001</v>
      </c>
      <c r="F168" s="22">
        <v>0</v>
      </c>
      <c r="G168" s="22">
        <v>0</v>
      </c>
      <c r="H168" s="10" t="s">
        <v>695</v>
      </c>
      <c r="I168" s="22">
        <v>104.378</v>
      </c>
      <c r="J168" s="19">
        <f t="shared" si="30"/>
        <v>9.0999999999993975E-2</v>
      </c>
      <c r="K168" s="20">
        <f t="shared" si="31"/>
        <v>909.99999999993975</v>
      </c>
      <c r="L168" s="14">
        <f t="shared" si="32"/>
        <v>145.59999999999036</v>
      </c>
      <c r="M168" s="12">
        <v>13.95</v>
      </c>
    </row>
    <row r="169" spans="1:16">
      <c r="A169" s="10" t="s">
        <v>697</v>
      </c>
      <c r="B169" s="11" t="s">
        <v>19</v>
      </c>
      <c r="C169" s="12">
        <v>0.01</v>
      </c>
      <c r="D169" s="11" t="s">
        <v>21</v>
      </c>
      <c r="E169" s="22">
        <v>104.399</v>
      </c>
      <c r="F169" s="22">
        <v>0</v>
      </c>
      <c r="G169" s="22">
        <v>0</v>
      </c>
      <c r="H169" s="10" t="s">
        <v>700</v>
      </c>
      <c r="I169" s="22">
        <v>104.34699999999999</v>
      </c>
      <c r="J169" s="19">
        <f t="shared" si="30"/>
        <v>-5.2000000000006708E-2</v>
      </c>
      <c r="K169" s="20">
        <f t="shared" si="31"/>
        <v>-520.00000000006708</v>
      </c>
      <c r="L169" s="14">
        <f t="shared" si="32"/>
        <v>-5.2000000000006708</v>
      </c>
      <c r="M169" s="12">
        <v>-0.5</v>
      </c>
    </row>
    <row r="170" spans="1:16">
      <c r="A170" s="10" t="s">
        <v>701</v>
      </c>
      <c r="B170" s="11" t="s">
        <v>19</v>
      </c>
      <c r="C170" s="12">
        <v>0.01</v>
      </c>
      <c r="D170" s="11" t="s">
        <v>21</v>
      </c>
      <c r="E170" s="22">
        <v>104.503</v>
      </c>
      <c r="F170" s="22">
        <v>0</v>
      </c>
      <c r="G170" s="22">
        <v>0</v>
      </c>
      <c r="H170" s="10" t="s">
        <v>700</v>
      </c>
      <c r="I170" s="22">
        <v>104.348</v>
      </c>
      <c r="J170" s="19">
        <f t="shared" si="30"/>
        <v>-0.15500000000000114</v>
      </c>
      <c r="K170" s="20">
        <f t="shared" si="31"/>
        <v>-1550.0000000000114</v>
      </c>
      <c r="L170" s="14">
        <f t="shared" si="32"/>
        <v>-15.500000000000114</v>
      </c>
      <c r="M170" s="12">
        <v>-1.49</v>
      </c>
    </row>
    <row r="171" spans="1:16">
      <c r="A171" s="10" t="s">
        <v>702</v>
      </c>
      <c r="B171" s="11" t="s">
        <v>19</v>
      </c>
      <c r="C171" s="12">
        <v>0.06</v>
      </c>
      <c r="D171" s="11" t="s">
        <v>21</v>
      </c>
      <c r="E171" s="22">
        <v>104.298</v>
      </c>
      <c r="F171" s="22">
        <v>0</v>
      </c>
      <c r="G171" s="22">
        <v>0</v>
      </c>
      <c r="H171" s="10" t="s">
        <v>700</v>
      </c>
      <c r="I171" s="22">
        <v>104.35</v>
      </c>
      <c r="J171" s="19">
        <f t="shared" si="30"/>
        <v>5.1999999999992497E-2</v>
      </c>
      <c r="K171" s="20">
        <f t="shared" si="31"/>
        <v>519.99999999992497</v>
      </c>
      <c r="L171" s="14">
        <f t="shared" si="32"/>
        <v>31.199999999995498</v>
      </c>
      <c r="M171" s="12">
        <v>2.99</v>
      </c>
    </row>
    <row r="172" spans="1:16">
      <c r="A172" s="10" t="s">
        <v>703</v>
      </c>
      <c r="B172" s="11" t="s">
        <v>20</v>
      </c>
      <c r="C172" s="12">
        <v>0.01</v>
      </c>
      <c r="D172" s="11" t="s">
        <v>21</v>
      </c>
      <c r="E172" s="22">
        <v>104.851</v>
      </c>
      <c r="F172" s="22">
        <v>105.65</v>
      </c>
      <c r="G172" s="22">
        <v>104.75</v>
      </c>
      <c r="H172" s="10" t="s">
        <v>704</v>
      </c>
      <c r="I172" s="22">
        <v>104.81100000000001</v>
      </c>
      <c r="J172" s="19">
        <f t="shared" si="30"/>
        <v>3.9999999999992042E-2</v>
      </c>
      <c r="K172" s="20">
        <f t="shared" si="31"/>
        <v>399.99999999992042</v>
      </c>
      <c r="L172" s="14">
        <f t="shared" si="32"/>
        <v>3.9999999999992042</v>
      </c>
      <c r="M172" s="12">
        <v>0.38</v>
      </c>
      <c r="N172" s="30" t="s">
        <v>66</v>
      </c>
      <c r="O172" s="31">
        <f>SUM(L161:L172)</f>
        <v>49.300000000000921</v>
      </c>
      <c r="P172" s="32">
        <f>SUM(M161:M172)</f>
        <v>4.72</v>
      </c>
    </row>
    <row r="173" spans="1:16">
      <c r="A173" s="10" t="s">
        <v>705</v>
      </c>
      <c r="B173" s="11" t="s">
        <v>19</v>
      </c>
      <c r="C173" s="12">
        <v>0.01</v>
      </c>
      <c r="D173" s="11" t="s">
        <v>21</v>
      </c>
      <c r="E173" s="22">
        <v>104.309</v>
      </c>
      <c r="F173" s="22">
        <v>103.504</v>
      </c>
      <c r="G173" s="22">
        <v>104.404</v>
      </c>
      <c r="H173" s="10" t="s">
        <v>706</v>
      </c>
      <c r="I173" s="22">
        <v>104.292</v>
      </c>
      <c r="J173" s="19">
        <f t="shared" ref="J173:J177" si="33">IF(B173="buy",I173-E173,E173-I173)</f>
        <v>-1.6999999999995907E-2</v>
      </c>
      <c r="K173" s="20">
        <f t="shared" ref="K173:K177" si="34">IF(OR(D173="usdjpy",D173="gbpjpy",D173="cadjpy",D173="audjpy",D173="eurjpy"),J173*10000,J173*1000000)</f>
        <v>-169.99999999995907</v>
      </c>
      <c r="L173" s="14">
        <f t="shared" ref="L173:L177" si="35">K173*C173</f>
        <v>-1.6999999999995907</v>
      </c>
      <c r="M173" s="12">
        <v>-0.16</v>
      </c>
      <c r="N173">
        <v>20140117</v>
      </c>
    </row>
    <row r="174" spans="1:16">
      <c r="A174" s="10" t="s">
        <v>707</v>
      </c>
      <c r="B174" s="11" t="s">
        <v>20</v>
      </c>
      <c r="C174" s="12">
        <v>0.01</v>
      </c>
      <c r="D174" s="11" t="s">
        <v>21</v>
      </c>
      <c r="E174" s="22">
        <v>104.44199999999999</v>
      </c>
      <c r="F174" s="22">
        <v>105.24299999999999</v>
      </c>
      <c r="G174" s="22">
        <v>104.343</v>
      </c>
      <c r="H174" s="10" t="s">
        <v>708</v>
      </c>
      <c r="I174" s="22">
        <v>104.38200000000001</v>
      </c>
      <c r="J174" s="19">
        <f t="shared" si="33"/>
        <v>5.9999999999988063E-2</v>
      </c>
      <c r="K174" s="20">
        <f t="shared" si="34"/>
        <v>599.99999999988063</v>
      </c>
      <c r="L174" s="14">
        <f t="shared" si="35"/>
        <v>5.9999999999988063</v>
      </c>
      <c r="M174" s="12">
        <v>0.56999999999999995</v>
      </c>
    </row>
    <row r="175" spans="1:16">
      <c r="A175" s="10" t="s">
        <v>709</v>
      </c>
      <c r="B175" s="11" t="s">
        <v>20</v>
      </c>
      <c r="C175" s="12">
        <v>0.01</v>
      </c>
      <c r="D175" s="11" t="s">
        <v>21</v>
      </c>
      <c r="E175" s="22">
        <v>104.374</v>
      </c>
      <c r="F175" s="22">
        <v>105.172</v>
      </c>
      <c r="G175" s="22">
        <v>104.27200000000001</v>
      </c>
      <c r="H175" s="10" t="s">
        <v>710</v>
      </c>
      <c r="I175" s="22">
        <v>104.27200000000001</v>
      </c>
      <c r="J175" s="19">
        <f t="shared" si="33"/>
        <v>0.10199999999998965</v>
      </c>
      <c r="K175" s="20">
        <f t="shared" si="34"/>
        <v>1019.9999999998965</v>
      </c>
      <c r="L175" s="14">
        <f t="shared" si="35"/>
        <v>10.199999999998965</v>
      </c>
      <c r="M175" s="12">
        <v>0.98</v>
      </c>
    </row>
    <row r="176" spans="1:16">
      <c r="A176" s="10" t="s">
        <v>711</v>
      </c>
      <c r="B176" s="11" t="s">
        <v>19</v>
      </c>
      <c r="C176" s="12">
        <v>0.01</v>
      </c>
      <c r="D176" s="11" t="s">
        <v>21</v>
      </c>
      <c r="E176" s="22">
        <v>104.3</v>
      </c>
      <c r="F176" s="22">
        <v>103.49299999999999</v>
      </c>
      <c r="G176" s="22">
        <v>104.393</v>
      </c>
      <c r="H176" s="10" t="s">
        <v>709</v>
      </c>
      <c r="I176" s="22">
        <v>104.378</v>
      </c>
      <c r="J176" s="19">
        <f t="shared" si="33"/>
        <v>7.8000000000002956E-2</v>
      </c>
      <c r="K176" s="20">
        <f t="shared" si="34"/>
        <v>780.00000000002956</v>
      </c>
      <c r="L176" s="14">
        <f t="shared" si="35"/>
        <v>7.8000000000002956</v>
      </c>
      <c r="M176" s="12">
        <v>0.75</v>
      </c>
    </row>
    <row r="177" spans="1:16">
      <c r="A177" s="10" t="s">
        <v>712</v>
      </c>
      <c r="B177" s="11" t="s">
        <v>19</v>
      </c>
      <c r="C177" s="12">
        <v>0.01</v>
      </c>
      <c r="D177" s="11" t="s">
        <v>21</v>
      </c>
      <c r="E177" s="22">
        <v>104.209</v>
      </c>
      <c r="F177" s="22">
        <v>103.411</v>
      </c>
      <c r="G177" s="22">
        <v>104.31100000000001</v>
      </c>
      <c r="H177" s="10" t="s">
        <v>713</v>
      </c>
      <c r="I177" s="22">
        <v>104.31100000000001</v>
      </c>
      <c r="J177" s="19">
        <f t="shared" si="33"/>
        <v>0.10200000000000387</v>
      </c>
      <c r="K177" s="20">
        <f t="shared" si="34"/>
        <v>1020.0000000000387</v>
      </c>
      <c r="L177" s="14">
        <f t="shared" si="35"/>
        <v>10.200000000000387</v>
      </c>
      <c r="M177" s="12">
        <v>0.98</v>
      </c>
    </row>
    <row r="178" spans="1:16">
      <c r="A178" s="10" t="s">
        <v>714</v>
      </c>
      <c r="B178" s="11" t="s">
        <v>19</v>
      </c>
      <c r="C178" s="12">
        <v>0.01</v>
      </c>
      <c r="D178" s="11" t="s">
        <v>21</v>
      </c>
      <c r="E178" s="22">
        <v>104.279</v>
      </c>
      <c r="F178" s="22">
        <v>103.48099999999999</v>
      </c>
      <c r="G178" s="22">
        <v>104.381</v>
      </c>
      <c r="H178" s="10" t="s">
        <v>715</v>
      </c>
      <c r="I178" s="22">
        <v>104.29300000000001</v>
      </c>
      <c r="J178" s="19">
        <f t="shared" ref="J178" si="36">IF(B178="buy",I178-E178,E178-I178)</f>
        <v>1.4000000000010004E-2</v>
      </c>
      <c r="K178" s="20">
        <f t="shared" ref="K178" si="37">IF(OR(D178="usdjpy",D178="gbpjpy",D178="cadjpy",D178="audjpy",D178="eurjpy"),J178*10000,J178*1000000)</f>
        <v>140.00000000010004</v>
      </c>
      <c r="L178" s="14">
        <f t="shared" ref="L178" si="38">K178*C178</f>
        <v>1.4000000000010004</v>
      </c>
      <c r="M178" s="12">
        <v>0.13</v>
      </c>
      <c r="N178" s="30" t="s">
        <v>66</v>
      </c>
      <c r="O178" s="31">
        <f>SUM(L173:L178)</f>
        <v>33.899999999999864</v>
      </c>
      <c r="P178" s="32">
        <f>SUM(M173:M178)</f>
        <v>3.2499999999999996</v>
      </c>
    </row>
    <row r="179" spans="1:16">
      <c r="A179" s="10" t="s">
        <v>716</v>
      </c>
      <c r="B179" s="11" t="s">
        <v>19</v>
      </c>
      <c r="C179" s="12">
        <v>0.01</v>
      </c>
      <c r="D179" s="11" t="s">
        <v>21</v>
      </c>
      <c r="E179" s="22">
        <v>104.10599999999999</v>
      </c>
      <c r="F179" s="22">
        <v>0</v>
      </c>
      <c r="G179" s="22">
        <v>0</v>
      </c>
      <c r="H179" s="10" t="s">
        <v>717</v>
      </c>
      <c r="I179" s="22">
        <v>104.104</v>
      </c>
      <c r="J179" s="19">
        <f t="shared" ref="J179:J197" si="39">IF(B179="buy",I179-E179,E179-I179)</f>
        <v>-1.9999999999953388E-3</v>
      </c>
      <c r="K179" s="20">
        <f t="shared" ref="K179:K197" si="40">IF(OR(D179="usdjpy",D179="gbpjpy",D179="cadjpy",D179="audjpy",D179="eurjpy"),J179*10000,J179*1000000)</f>
        <v>-19.999999999953388</v>
      </c>
      <c r="L179" s="14">
        <f t="shared" ref="L179:L197" si="41">K179*C179</f>
        <v>-0.19999999999953388</v>
      </c>
      <c r="M179" s="12">
        <v>-0.02</v>
      </c>
      <c r="N179">
        <v>20140120</v>
      </c>
    </row>
    <row r="180" spans="1:16">
      <c r="A180" s="10" t="s">
        <v>718</v>
      </c>
      <c r="B180" s="11" t="s">
        <v>19</v>
      </c>
      <c r="C180" s="12">
        <v>0.01</v>
      </c>
      <c r="D180" s="11" t="s">
        <v>21</v>
      </c>
      <c r="E180" s="22">
        <v>104.005</v>
      </c>
      <c r="F180" s="22">
        <v>0</v>
      </c>
      <c r="G180" s="22">
        <v>0</v>
      </c>
      <c r="H180" s="10" t="s">
        <v>717</v>
      </c>
      <c r="I180" s="22">
        <v>104.10599999999999</v>
      </c>
      <c r="J180" s="19">
        <f t="shared" si="39"/>
        <v>0.10099999999999909</v>
      </c>
      <c r="K180" s="20">
        <f t="shared" si="40"/>
        <v>1009.9999999999909</v>
      </c>
      <c r="L180" s="14">
        <f t="shared" si="41"/>
        <v>10.099999999999909</v>
      </c>
      <c r="M180" s="12">
        <v>0.97</v>
      </c>
    </row>
    <row r="181" spans="1:16">
      <c r="A181" s="10" t="s">
        <v>719</v>
      </c>
      <c r="B181" s="11" t="s">
        <v>19</v>
      </c>
      <c r="C181" s="12">
        <v>0.01</v>
      </c>
      <c r="D181" s="11" t="s">
        <v>21</v>
      </c>
      <c r="E181" s="22">
        <v>103.96899999999999</v>
      </c>
      <c r="F181" s="22">
        <v>103.16800000000001</v>
      </c>
      <c r="G181" s="22">
        <v>104.068</v>
      </c>
      <c r="H181" s="10" t="s">
        <v>720</v>
      </c>
      <c r="I181" s="22">
        <v>104.068</v>
      </c>
      <c r="J181" s="19">
        <f t="shared" si="39"/>
        <v>9.9000000000003752E-2</v>
      </c>
      <c r="K181" s="20">
        <f t="shared" si="40"/>
        <v>990.00000000003752</v>
      </c>
      <c r="L181" s="14">
        <f t="shared" si="41"/>
        <v>9.9000000000003752</v>
      </c>
      <c r="M181" s="12">
        <v>0.95</v>
      </c>
    </row>
    <row r="182" spans="1:16">
      <c r="A182" s="10" t="s">
        <v>721</v>
      </c>
      <c r="B182" s="11" t="s">
        <v>19</v>
      </c>
      <c r="C182" s="12">
        <v>0.01</v>
      </c>
      <c r="D182" s="11" t="s">
        <v>21</v>
      </c>
      <c r="E182" s="22">
        <v>104.17400000000001</v>
      </c>
      <c r="F182" s="22">
        <v>0</v>
      </c>
      <c r="G182" s="22">
        <v>0</v>
      </c>
      <c r="H182" s="10" t="s">
        <v>722</v>
      </c>
      <c r="I182" s="22">
        <v>104.032</v>
      </c>
      <c r="J182" s="19">
        <f t="shared" si="39"/>
        <v>-0.14200000000001012</v>
      </c>
      <c r="K182" s="20">
        <f t="shared" si="40"/>
        <v>-1420.0000000001012</v>
      </c>
      <c r="L182" s="14">
        <f t="shared" si="41"/>
        <v>-14.200000000001012</v>
      </c>
      <c r="M182" s="12">
        <v>-1.36</v>
      </c>
    </row>
    <row r="183" spans="1:16">
      <c r="A183" s="10" t="s">
        <v>723</v>
      </c>
      <c r="B183" s="11" t="s">
        <v>19</v>
      </c>
      <c r="C183" s="12">
        <v>0.01</v>
      </c>
      <c r="D183" s="11" t="s">
        <v>21</v>
      </c>
      <c r="E183" s="22">
        <v>104.07299999999999</v>
      </c>
      <c r="F183" s="22">
        <v>0</v>
      </c>
      <c r="G183" s="22">
        <v>0</v>
      </c>
      <c r="H183" s="10" t="s">
        <v>722</v>
      </c>
      <c r="I183" s="22">
        <v>104.02500000000001</v>
      </c>
      <c r="J183" s="19">
        <f t="shared" si="39"/>
        <v>-4.7999999999987608E-2</v>
      </c>
      <c r="K183" s="20">
        <f t="shared" si="40"/>
        <v>-479.99999999987608</v>
      </c>
      <c r="L183" s="14">
        <f t="shared" si="41"/>
        <v>-4.7999999999987608</v>
      </c>
      <c r="M183" s="12">
        <v>-0.46</v>
      </c>
    </row>
    <row r="184" spans="1:16">
      <c r="A184" s="10" t="s">
        <v>724</v>
      </c>
      <c r="B184" s="11" t="s">
        <v>19</v>
      </c>
      <c r="C184" s="12">
        <v>0.06</v>
      </c>
      <c r="D184" s="11" t="s">
        <v>21</v>
      </c>
      <c r="E184" s="22">
        <v>103.97199999999999</v>
      </c>
      <c r="F184" s="22">
        <v>0</v>
      </c>
      <c r="G184" s="22">
        <v>0</v>
      </c>
      <c r="H184" s="10" t="s">
        <v>722</v>
      </c>
      <c r="I184" s="22">
        <v>104.023</v>
      </c>
      <c r="J184" s="19">
        <f t="shared" si="39"/>
        <v>5.1000000000001933E-2</v>
      </c>
      <c r="K184" s="20">
        <f t="shared" si="40"/>
        <v>510.00000000001933</v>
      </c>
      <c r="L184" s="14">
        <f t="shared" si="41"/>
        <v>30.60000000000116</v>
      </c>
      <c r="M184" s="12">
        <v>2.94</v>
      </c>
    </row>
    <row r="185" spans="1:16">
      <c r="A185" s="10" t="s">
        <v>725</v>
      </c>
      <c r="B185" s="11" t="s">
        <v>20</v>
      </c>
      <c r="C185" s="12">
        <v>0.01</v>
      </c>
      <c r="D185" s="11" t="s">
        <v>21</v>
      </c>
      <c r="E185" s="22">
        <v>104.07599999999999</v>
      </c>
      <c r="F185" s="22">
        <v>0</v>
      </c>
      <c r="G185" s="22">
        <v>0</v>
      </c>
      <c r="H185" s="10" t="s">
        <v>723</v>
      </c>
      <c r="I185" s="22">
        <v>104.078</v>
      </c>
      <c r="J185" s="19">
        <f t="shared" si="39"/>
        <v>-2.0000000000095497E-3</v>
      </c>
      <c r="K185" s="20">
        <f t="shared" si="40"/>
        <v>-20.000000000095497</v>
      </c>
      <c r="L185" s="14">
        <f t="shared" si="41"/>
        <v>-0.20000000000095497</v>
      </c>
      <c r="M185" s="12">
        <v>-0.02</v>
      </c>
    </row>
    <row r="186" spans="1:16">
      <c r="A186" s="10" t="s">
        <v>726</v>
      </c>
      <c r="B186" s="11" t="s">
        <v>20</v>
      </c>
      <c r="C186" s="12">
        <v>0.01</v>
      </c>
      <c r="D186" s="11" t="s">
        <v>21</v>
      </c>
      <c r="E186" s="22">
        <v>104.17700000000001</v>
      </c>
      <c r="F186" s="22">
        <v>0</v>
      </c>
      <c r="G186" s="22">
        <v>0</v>
      </c>
      <c r="H186" s="10" t="s">
        <v>723</v>
      </c>
      <c r="I186" s="22">
        <v>104.075</v>
      </c>
      <c r="J186" s="19">
        <f t="shared" si="39"/>
        <v>0.10200000000000387</v>
      </c>
      <c r="K186" s="20">
        <f t="shared" si="40"/>
        <v>1020.0000000000387</v>
      </c>
      <c r="L186" s="14">
        <f t="shared" si="41"/>
        <v>10.200000000000387</v>
      </c>
      <c r="M186" s="12">
        <v>0.98</v>
      </c>
    </row>
    <row r="187" spans="1:16">
      <c r="A187" s="10" t="s">
        <v>727</v>
      </c>
      <c r="B187" s="11" t="s">
        <v>20</v>
      </c>
      <c r="C187" s="12">
        <v>0.01</v>
      </c>
      <c r="D187" s="11" t="s">
        <v>21</v>
      </c>
      <c r="E187" s="22">
        <v>104.15300000000001</v>
      </c>
      <c r="F187" s="22">
        <v>104.964</v>
      </c>
      <c r="G187" s="22">
        <v>104.06399999999999</v>
      </c>
      <c r="H187" s="10" t="s">
        <v>721</v>
      </c>
      <c r="I187" s="22">
        <v>104.173</v>
      </c>
      <c r="J187" s="19">
        <f t="shared" si="39"/>
        <v>-1.9999999999996021E-2</v>
      </c>
      <c r="K187" s="20">
        <f t="shared" si="40"/>
        <v>-199.99999999996021</v>
      </c>
      <c r="L187" s="14">
        <f t="shared" si="41"/>
        <v>-1.9999999999996021</v>
      </c>
      <c r="M187" s="12">
        <v>-0.19</v>
      </c>
    </row>
    <row r="188" spans="1:16">
      <c r="A188" s="10" t="s">
        <v>728</v>
      </c>
      <c r="B188" s="11" t="s">
        <v>19</v>
      </c>
      <c r="C188" s="12">
        <v>0.01</v>
      </c>
      <c r="D188" s="11" t="s">
        <v>21</v>
      </c>
      <c r="E188" s="22">
        <v>104.285</v>
      </c>
      <c r="F188" s="22">
        <v>0</v>
      </c>
      <c r="G188" s="22">
        <v>0</v>
      </c>
      <c r="H188" s="10" t="s">
        <v>729</v>
      </c>
      <c r="I188" s="22">
        <v>104.003</v>
      </c>
      <c r="J188" s="19">
        <f t="shared" si="39"/>
        <v>-0.28199999999999648</v>
      </c>
      <c r="K188" s="20">
        <f t="shared" si="40"/>
        <v>-2819.9999999999645</v>
      </c>
      <c r="L188" s="14">
        <f t="shared" si="41"/>
        <v>-28.199999999999648</v>
      </c>
      <c r="M188" s="12">
        <v>-2.71</v>
      </c>
    </row>
    <row r="189" spans="1:16">
      <c r="A189" s="10" t="s">
        <v>708</v>
      </c>
      <c r="B189" s="11" t="s">
        <v>19</v>
      </c>
      <c r="C189" s="12">
        <v>0.01</v>
      </c>
      <c r="D189" s="11" t="s">
        <v>21</v>
      </c>
      <c r="E189" s="22">
        <v>104.38500000000001</v>
      </c>
      <c r="F189" s="22">
        <v>0</v>
      </c>
      <c r="G189" s="22">
        <v>0</v>
      </c>
      <c r="H189" s="10" t="s">
        <v>729</v>
      </c>
      <c r="I189" s="22">
        <v>104.003</v>
      </c>
      <c r="J189" s="19">
        <f t="shared" si="39"/>
        <v>-0.382000000000005</v>
      </c>
      <c r="K189" s="20">
        <f t="shared" si="40"/>
        <v>-3820.00000000005</v>
      </c>
      <c r="L189" s="14">
        <f t="shared" si="41"/>
        <v>-38.2000000000005</v>
      </c>
      <c r="M189" s="12">
        <v>-3.67</v>
      </c>
    </row>
    <row r="190" spans="1:16">
      <c r="A190" s="10" t="s">
        <v>730</v>
      </c>
      <c r="B190" s="11" t="s">
        <v>19</v>
      </c>
      <c r="C190" s="12">
        <v>0.11</v>
      </c>
      <c r="D190" s="11" t="s">
        <v>21</v>
      </c>
      <c r="E190" s="22">
        <v>104.08</v>
      </c>
      <c r="F190" s="22">
        <v>0</v>
      </c>
      <c r="G190" s="22">
        <v>0</v>
      </c>
      <c r="H190" s="10" t="s">
        <v>729</v>
      </c>
      <c r="I190" s="22">
        <v>103.998</v>
      </c>
      <c r="J190" s="19">
        <f t="shared" si="39"/>
        <v>-8.1999999999993634E-2</v>
      </c>
      <c r="K190" s="20">
        <f t="shared" si="40"/>
        <v>-819.99999999993634</v>
      </c>
      <c r="L190" s="14">
        <f t="shared" si="41"/>
        <v>-90.199999999992997</v>
      </c>
      <c r="M190" s="12">
        <v>-8.67</v>
      </c>
    </row>
    <row r="191" spans="1:16">
      <c r="A191" s="10" t="s">
        <v>731</v>
      </c>
      <c r="B191" s="11" t="s">
        <v>19</v>
      </c>
      <c r="C191" s="12">
        <v>0.06</v>
      </c>
      <c r="D191" s="11" t="s">
        <v>21</v>
      </c>
      <c r="E191" s="22">
        <v>104.182</v>
      </c>
      <c r="F191" s="22">
        <v>0</v>
      </c>
      <c r="G191" s="22">
        <v>0</v>
      </c>
      <c r="H191" s="10" t="s">
        <v>729</v>
      </c>
      <c r="I191" s="22">
        <v>104.002</v>
      </c>
      <c r="J191" s="19">
        <f t="shared" si="39"/>
        <v>-0.18000000000000682</v>
      </c>
      <c r="K191" s="20">
        <f t="shared" si="40"/>
        <v>-1800.0000000000682</v>
      </c>
      <c r="L191" s="14">
        <f t="shared" si="41"/>
        <v>-108.00000000000409</v>
      </c>
      <c r="M191" s="12">
        <v>-10.38</v>
      </c>
    </row>
    <row r="192" spans="1:16">
      <c r="A192" s="10" t="s">
        <v>732</v>
      </c>
      <c r="B192" s="11" t="s">
        <v>19</v>
      </c>
      <c r="C192" s="12">
        <v>0.16</v>
      </c>
      <c r="D192" s="11" t="s">
        <v>21</v>
      </c>
      <c r="E192" s="22">
        <v>103.97799999999999</v>
      </c>
      <c r="F192" s="22">
        <v>0</v>
      </c>
      <c r="G192" s="22">
        <v>0</v>
      </c>
      <c r="H192" s="10" t="s">
        <v>729</v>
      </c>
      <c r="I192" s="22">
        <v>103.997</v>
      </c>
      <c r="J192" s="19">
        <f t="shared" si="39"/>
        <v>1.9000000000005457E-2</v>
      </c>
      <c r="K192" s="20">
        <f t="shared" si="40"/>
        <v>190.00000000005457</v>
      </c>
      <c r="L192" s="14">
        <f t="shared" si="41"/>
        <v>30.400000000008731</v>
      </c>
      <c r="M192" s="12">
        <v>2.92</v>
      </c>
    </row>
    <row r="193" spans="1:16">
      <c r="A193" s="10" t="s">
        <v>733</v>
      </c>
      <c r="B193" s="11" t="s">
        <v>19</v>
      </c>
      <c r="C193" s="12">
        <v>0.21</v>
      </c>
      <c r="D193" s="11" t="s">
        <v>21</v>
      </c>
      <c r="E193" s="22">
        <v>103.877</v>
      </c>
      <c r="F193" s="22">
        <v>0</v>
      </c>
      <c r="G193" s="22">
        <v>0</v>
      </c>
      <c r="H193" s="10" t="s">
        <v>729</v>
      </c>
      <c r="I193" s="22">
        <v>103.999</v>
      </c>
      <c r="J193" s="19">
        <f t="shared" si="39"/>
        <v>0.12199999999999989</v>
      </c>
      <c r="K193" s="20">
        <f t="shared" si="40"/>
        <v>1219.9999999999989</v>
      </c>
      <c r="L193" s="14">
        <f t="shared" si="41"/>
        <v>256.19999999999976</v>
      </c>
      <c r="M193" s="12">
        <v>24.63</v>
      </c>
    </row>
    <row r="194" spans="1:16">
      <c r="A194" s="10" t="s">
        <v>733</v>
      </c>
      <c r="B194" s="11" t="s">
        <v>19</v>
      </c>
      <c r="C194" s="12">
        <v>0.01</v>
      </c>
      <c r="D194" s="11" t="s">
        <v>21</v>
      </c>
      <c r="E194" s="22">
        <v>103.883</v>
      </c>
      <c r="F194" s="22">
        <v>103.07599999999999</v>
      </c>
      <c r="G194" s="22">
        <v>103.976</v>
      </c>
      <c r="H194" s="10" t="s">
        <v>734</v>
      </c>
      <c r="I194" s="22">
        <v>103.976</v>
      </c>
      <c r="J194" s="19">
        <f t="shared" si="39"/>
        <v>9.3000000000003524E-2</v>
      </c>
      <c r="K194" s="20">
        <f t="shared" si="40"/>
        <v>930.00000000003524</v>
      </c>
      <c r="L194" s="14">
        <f t="shared" si="41"/>
        <v>9.3000000000003524</v>
      </c>
      <c r="M194" s="12">
        <v>0.89</v>
      </c>
    </row>
    <row r="195" spans="1:16">
      <c r="A195" s="10" t="s">
        <v>735</v>
      </c>
      <c r="B195" s="11" t="s">
        <v>19</v>
      </c>
      <c r="C195" s="12">
        <v>0.01</v>
      </c>
      <c r="D195" s="11" t="s">
        <v>21</v>
      </c>
      <c r="E195" s="22">
        <v>104.214</v>
      </c>
      <c r="F195" s="22">
        <v>0</v>
      </c>
      <c r="G195" s="22">
        <v>0</v>
      </c>
      <c r="H195" s="10" t="s">
        <v>736</v>
      </c>
      <c r="I195" s="22">
        <v>104.065</v>
      </c>
      <c r="J195" s="19">
        <f t="shared" si="39"/>
        <v>-0.14900000000000091</v>
      </c>
      <c r="K195" s="20">
        <f t="shared" si="40"/>
        <v>-1490.0000000000091</v>
      </c>
      <c r="L195" s="14">
        <f t="shared" si="41"/>
        <v>-14.900000000000091</v>
      </c>
      <c r="M195" s="12">
        <v>-1.43</v>
      </c>
    </row>
    <row r="196" spans="1:16">
      <c r="A196" s="10" t="s">
        <v>737</v>
      </c>
      <c r="B196" s="11" t="s">
        <v>19</v>
      </c>
      <c r="C196" s="12">
        <v>0.01</v>
      </c>
      <c r="D196" s="11" t="s">
        <v>21</v>
      </c>
      <c r="E196" s="22">
        <v>104.113</v>
      </c>
      <c r="F196" s="22">
        <v>0</v>
      </c>
      <c r="G196" s="22">
        <v>0</v>
      </c>
      <c r="H196" s="10" t="s">
        <v>736</v>
      </c>
      <c r="I196" s="22">
        <v>104.06399999999999</v>
      </c>
      <c r="J196" s="19">
        <f t="shared" si="39"/>
        <v>-4.9000000000006594E-2</v>
      </c>
      <c r="K196" s="20">
        <f t="shared" si="40"/>
        <v>-490.00000000006594</v>
      </c>
      <c r="L196" s="14">
        <f t="shared" si="41"/>
        <v>-4.9000000000006594</v>
      </c>
      <c r="M196" s="12">
        <v>-0.47</v>
      </c>
    </row>
    <row r="197" spans="1:16">
      <c r="A197" s="10" t="s">
        <v>738</v>
      </c>
      <c r="B197" s="11" t="s">
        <v>19</v>
      </c>
      <c r="C197" s="12">
        <v>0.06</v>
      </c>
      <c r="D197" s="11" t="s">
        <v>21</v>
      </c>
      <c r="E197" s="22">
        <v>104.012</v>
      </c>
      <c r="F197" s="22">
        <v>0</v>
      </c>
      <c r="G197" s="22">
        <v>0</v>
      </c>
      <c r="H197" s="10" t="s">
        <v>736</v>
      </c>
      <c r="I197" s="22">
        <v>104.063</v>
      </c>
      <c r="J197" s="19">
        <f t="shared" si="39"/>
        <v>5.1000000000001933E-2</v>
      </c>
      <c r="K197" s="20">
        <f t="shared" si="40"/>
        <v>510.00000000001933</v>
      </c>
      <c r="L197" s="14">
        <f t="shared" si="41"/>
        <v>30.60000000000116</v>
      </c>
      <c r="M197" s="12">
        <v>2.94</v>
      </c>
    </row>
    <row r="198" spans="1:16">
      <c r="A198" s="10" t="s">
        <v>739</v>
      </c>
      <c r="B198" s="11" t="s">
        <v>20</v>
      </c>
      <c r="C198" s="12">
        <v>0.01</v>
      </c>
      <c r="D198" s="11" t="s">
        <v>21</v>
      </c>
      <c r="E198" s="22">
        <v>104.15600000000001</v>
      </c>
      <c r="F198" s="22">
        <v>104.964</v>
      </c>
      <c r="G198" s="22">
        <v>104.06399999999999</v>
      </c>
      <c r="H198" s="10" t="s">
        <v>740</v>
      </c>
      <c r="I198" s="22">
        <v>104.184</v>
      </c>
      <c r="J198" s="19">
        <f t="shared" ref="J198" si="42">IF(B198="buy",I198-E198,E198-I198)</f>
        <v>-2.7999999999991587E-2</v>
      </c>
      <c r="K198" s="20">
        <f t="shared" ref="K198" si="43">IF(OR(D198="usdjpy",D198="gbpjpy",D198="cadjpy",D198="audjpy",D198="eurjpy"),J198*10000,J198*1000000)</f>
        <v>-279.99999999991587</v>
      </c>
      <c r="L198" s="14">
        <f t="shared" ref="L198" si="44">K198*C198</f>
        <v>-2.7999999999991587</v>
      </c>
      <c r="M198" s="12">
        <v>-0.27</v>
      </c>
      <c r="N198" s="30" t="s">
        <v>66</v>
      </c>
      <c r="O198" s="31">
        <f>SUM(L179:L198)</f>
        <v>78.700000000014825</v>
      </c>
      <c r="P198" s="32">
        <f>SUM(M179:M198)</f>
        <v>7.57</v>
      </c>
    </row>
    <row r="199" spans="1:16">
      <c r="A199" s="10" t="s">
        <v>741</v>
      </c>
      <c r="B199" s="11" t="s">
        <v>19</v>
      </c>
      <c r="C199" s="12">
        <v>0.01</v>
      </c>
      <c r="D199" s="11" t="s">
        <v>21</v>
      </c>
      <c r="E199" s="22">
        <v>104.191</v>
      </c>
      <c r="F199" s="22">
        <v>0</v>
      </c>
      <c r="G199" s="22">
        <v>0</v>
      </c>
      <c r="H199" s="10" t="s">
        <v>742</v>
      </c>
      <c r="I199" s="22">
        <v>104.197</v>
      </c>
      <c r="J199" s="19">
        <f t="shared" ref="J199:J221" si="45">IF(B199="buy",I199-E199,E199-I199)</f>
        <v>6.0000000000002274E-3</v>
      </c>
      <c r="K199" s="20">
        <f t="shared" ref="K199:K221" si="46">IF(OR(D199="usdjpy",D199="gbpjpy",D199="cadjpy",D199="audjpy",D199="eurjpy"),J199*10000,J199*1000000)</f>
        <v>60.000000000002274</v>
      </c>
      <c r="L199" s="14">
        <f t="shared" ref="L199:L221" si="47">K199*C199</f>
        <v>0.60000000000002274</v>
      </c>
      <c r="M199" s="12">
        <v>0.06</v>
      </c>
      <c r="N199">
        <v>20140121</v>
      </c>
    </row>
    <row r="200" spans="1:16">
      <c r="A200" s="10" t="s">
        <v>743</v>
      </c>
      <c r="B200" s="11" t="s">
        <v>19</v>
      </c>
      <c r="C200" s="12">
        <v>0.01</v>
      </c>
      <c r="D200" s="11" t="s">
        <v>21</v>
      </c>
      <c r="E200" s="22">
        <v>104.09</v>
      </c>
      <c r="F200" s="22">
        <v>0</v>
      </c>
      <c r="G200" s="22">
        <v>0</v>
      </c>
      <c r="H200" s="10" t="s">
        <v>742</v>
      </c>
      <c r="I200" s="22">
        <v>104.19799999999999</v>
      </c>
      <c r="J200" s="19">
        <f t="shared" si="45"/>
        <v>0.10799999999998988</v>
      </c>
      <c r="K200" s="20">
        <f t="shared" si="46"/>
        <v>1079.9999999998988</v>
      </c>
      <c r="L200" s="14">
        <f t="shared" si="47"/>
        <v>10.799999999998988</v>
      </c>
      <c r="M200" s="12">
        <v>1.04</v>
      </c>
    </row>
    <row r="201" spans="1:16">
      <c r="A201" s="10" t="s">
        <v>744</v>
      </c>
      <c r="B201" s="11" t="s">
        <v>19</v>
      </c>
      <c r="C201" s="12">
        <v>0.01</v>
      </c>
      <c r="D201" s="11" t="s">
        <v>21</v>
      </c>
      <c r="E201" s="22">
        <v>104.57</v>
      </c>
      <c r="F201" s="22">
        <v>0</v>
      </c>
      <c r="G201" s="22">
        <v>0</v>
      </c>
      <c r="H201" s="10" t="s">
        <v>745</v>
      </c>
      <c r="I201" s="22">
        <v>104.32899999999999</v>
      </c>
      <c r="J201" s="19">
        <f t="shared" si="45"/>
        <v>-0.24099999999999966</v>
      </c>
      <c r="K201" s="20">
        <f t="shared" si="46"/>
        <v>-2409.9999999999964</v>
      </c>
      <c r="L201" s="14">
        <f t="shared" si="47"/>
        <v>-24.099999999999966</v>
      </c>
      <c r="M201" s="12">
        <v>-2.31</v>
      </c>
    </row>
    <row r="202" spans="1:16">
      <c r="A202" s="10" t="s">
        <v>746</v>
      </c>
      <c r="B202" s="11" t="s">
        <v>19</v>
      </c>
      <c r="C202" s="12">
        <v>0.06</v>
      </c>
      <c r="D202" s="11" t="s">
        <v>21</v>
      </c>
      <c r="E202" s="22">
        <v>104.36499999999999</v>
      </c>
      <c r="F202" s="22">
        <v>0</v>
      </c>
      <c r="G202" s="22">
        <v>0</v>
      </c>
      <c r="H202" s="10" t="s">
        <v>745</v>
      </c>
      <c r="I202" s="22">
        <v>104.333</v>
      </c>
      <c r="J202" s="19">
        <f t="shared" si="45"/>
        <v>-3.1999999999996476E-2</v>
      </c>
      <c r="K202" s="20">
        <f t="shared" si="46"/>
        <v>-319.99999999996476</v>
      </c>
      <c r="L202" s="14">
        <f t="shared" si="47"/>
        <v>-19.199999999997885</v>
      </c>
      <c r="M202" s="12">
        <v>-1.84</v>
      </c>
    </row>
    <row r="203" spans="1:16">
      <c r="A203" s="10" t="s">
        <v>747</v>
      </c>
      <c r="B203" s="11" t="s">
        <v>19</v>
      </c>
      <c r="C203" s="12">
        <v>0.01</v>
      </c>
      <c r="D203" s="11" t="s">
        <v>21</v>
      </c>
      <c r="E203" s="22">
        <v>104.467</v>
      </c>
      <c r="F203" s="22">
        <v>0</v>
      </c>
      <c r="G203" s="22">
        <v>0</v>
      </c>
      <c r="H203" s="10" t="s">
        <v>745</v>
      </c>
      <c r="I203" s="22">
        <v>104.33199999999999</v>
      </c>
      <c r="J203" s="19">
        <f t="shared" si="45"/>
        <v>-0.13500000000000512</v>
      </c>
      <c r="K203" s="20">
        <f t="shared" si="46"/>
        <v>-1350.0000000000512</v>
      </c>
      <c r="L203" s="14">
        <f t="shared" si="47"/>
        <v>-13.500000000000512</v>
      </c>
      <c r="M203" s="12">
        <v>-1.29</v>
      </c>
    </row>
    <row r="204" spans="1:16">
      <c r="A204" s="10" t="s">
        <v>748</v>
      </c>
      <c r="B204" s="11" t="s">
        <v>19</v>
      </c>
      <c r="C204" s="12">
        <v>0.11</v>
      </c>
      <c r="D204" s="11" t="s">
        <v>21</v>
      </c>
      <c r="E204" s="22">
        <v>104.261</v>
      </c>
      <c r="F204" s="22">
        <v>0</v>
      </c>
      <c r="G204" s="22">
        <v>0</v>
      </c>
      <c r="H204" s="10" t="s">
        <v>749</v>
      </c>
      <c r="I204" s="22">
        <v>104.328</v>
      </c>
      <c r="J204" s="19">
        <f t="shared" si="45"/>
        <v>6.7000000000007276E-2</v>
      </c>
      <c r="K204" s="20">
        <f t="shared" si="46"/>
        <v>670.00000000007276</v>
      </c>
      <c r="L204" s="14">
        <f t="shared" si="47"/>
        <v>73.700000000008004</v>
      </c>
      <c r="M204" s="12">
        <v>7.06</v>
      </c>
    </row>
    <row r="205" spans="1:16">
      <c r="A205" s="10" t="s">
        <v>750</v>
      </c>
      <c r="B205" s="11" t="s">
        <v>19</v>
      </c>
      <c r="C205" s="12">
        <v>0.01</v>
      </c>
      <c r="D205" s="11" t="s">
        <v>21</v>
      </c>
      <c r="E205" s="22">
        <v>104.206</v>
      </c>
      <c r="F205" s="22">
        <v>0</v>
      </c>
      <c r="G205" s="22">
        <v>0</v>
      </c>
      <c r="H205" s="10" t="s">
        <v>751</v>
      </c>
      <c r="I205" s="22">
        <v>104.30800000000001</v>
      </c>
      <c r="J205" s="19">
        <f t="shared" si="45"/>
        <v>0.10200000000000387</v>
      </c>
      <c r="K205" s="20">
        <f t="shared" si="46"/>
        <v>1020.0000000000387</v>
      </c>
      <c r="L205" s="14">
        <f t="shared" si="47"/>
        <v>10.200000000000387</v>
      </c>
      <c r="M205" s="12">
        <v>0.98</v>
      </c>
    </row>
    <row r="206" spans="1:16">
      <c r="A206" s="10" t="s">
        <v>752</v>
      </c>
      <c r="B206" s="11" t="s">
        <v>19</v>
      </c>
      <c r="C206" s="12">
        <v>0.01</v>
      </c>
      <c r="D206" s="11" t="s">
        <v>21</v>
      </c>
      <c r="E206" s="22">
        <v>104.30800000000001</v>
      </c>
      <c r="F206" s="22">
        <v>0</v>
      </c>
      <c r="G206" s="22">
        <v>0</v>
      </c>
      <c r="H206" s="10" t="s">
        <v>751</v>
      </c>
      <c r="I206" s="22">
        <v>104.30800000000001</v>
      </c>
      <c r="J206" s="19">
        <f t="shared" si="45"/>
        <v>0</v>
      </c>
      <c r="K206" s="20">
        <f t="shared" si="46"/>
        <v>0</v>
      </c>
      <c r="L206" s="14">
        <f t="shared" si="47"/>
        <v>0</v>
      </c>
      <c r="M206" s="12">
        <v>0</v>
      </c>
    </row>
    <row r="207" spans="1:16">
      <c r="A207" s="10" t="s">
        <v>753</v>
      </c>
      <c r="B207" s="11" t="s">
        <v>19</v>
      </c>
      <c r="C207" s="12">
        <v>0.01</v>
      </c>
      <c r="D207" s="11" t="s">
        <v>21</v>
      </c>
      <c r="E207" s="22">
        <v>104.346</v>
      </c>
      <c r="F207" s="22">
        <v>0</v>
      </c>
      <c r="G207" s="22">
        <v>0</v>
      </c>
      <c r="H207" s="10" t="s">
        <v>754</v>
      </c>
      <c r="I207" s="22">
        <v>104.294</v>
      </c>
      <c r="J207" s="19">
        <f t="shared" si="45"/>
        <v>-5.2000000000006708E-2</v>
      </c>
      <c r="K207" s="20">
        <f t="shared" si="46"/>
        <v>-520.00000000006708</v>
      </c>
      <c r="L207" s="14">
        <f t="shared" si="47"/>
        <v>-5.2000000000006708</v>
      </c>
      <c r="M207" s="12">
        <v>-0.5</v>
      </c>
    </row>
    <row r="208" spans="1:16">
      <c r="A208" s="10" t="s">
        <v>755</v>
      </c>
      <c r="B208" s="11" t="s">
        <v>19</v>
      </c>
      <c r="C208" s="12">
        <v>0.01</v>
      </c>
      <c r="D208" s="11" t="s">
        <v>21</v>
      </c>
      <c r="E208" s="22">
        <v>104.449</v>
      </c>
      <c r="F208" s="22">
        <v>0</v>
      </c>
      <c r="G208" s="22">
        <v>0</v>
      </c>
      <c r="H208" s="10" t="s">
        <v>754</v>
      </c>
      <c r="I208" s="22">
        <v>104.29600000000001</v>
      </c>
      <c r="J208" s="19">
        <f t="shared" si="45"/>
        <v>-0.15299999999999159</v>
      </c>
      <c r="K208" s="20">
        <f t="shared" si="46"/>
        <v>-1529.9999999999159</v>
      </c>
      <c r="L208" s="14">
        <f t="shared" si="47"/>
        <v>-15.299999999999159</v>
      </c>
      <c r="M208" s="12">
        <v>-1.47</v>
      </c>
    </row>
    <row r="209" spans="1:16">
      <c r="A209" s="10" t="s">
        <v>748</v>
      </c>
      <c r="B209" s="11" t="s">
        <v>19</v>
      </c>
      <c r="C209" s="12">
        <v>0.06</v>
      </c>
      <c r="D209" s="11" t="s">
        <v>21</v>
      </c>
      <c r="E209" s="22">
        <v>104.245</v>
      </c>
      <c r="F209" s="22">
        <v>0</v>
      </c>
      <c r="G209" s="22">
        <v>0</v>
      </c>
      <c r="H209" s="10" t="s">
        <v>754</v>
      </c>
      <c r="I209" s="22">
        <v>104.29600000000001</v>
      </c>
      <c r="J209" s="19">
        <f t="shared" si="45"/>
        <v>5.1000000000001933E-2</v>
      </c>
      <c r="K209" s="20">
        <f t="shared" si="46"/>
        <v>510.00000000001933</v>
      </c>
      <c r="L209" s="14">
        <f t="shared" si="47"/>
        <v>30.60000000000116</v>
      </c>
      <c r="M209" s="12">
        <v>2.93</v>
      </c>
    </row>
    <row r="210" spans="1:16">
      <c r="A210" s="10" t="s">
        <v>756</v>
      </c>
      <c r="B210" s="11" t="s">
        <v>20</v>
      </c>
      <c r="C210" s="12">
        <v>0.01</v>
      </c>
      <c r="D210" s="11" t="s">
        <v>21</v>
      </c>
      <c r="E210" s="22">
        <v>104.69199999999999</v>
      </c>
      <c r="F210" s="22">
        <v>105.49299999999999</v>
      </c>
      <c r="G210" s="22">
        <v>104.593</v>
      </c>
      <c r="H210" s="10" t="s">
        <v>757</v>
      </c>
      <c r="I210" s="22">
        <v>104.593</v>
      </c>
      <c r="J210" s="19">
        <f t="shared" si="45"/>
        <v>9.8999999999989541E-2</v>
      </c>
      <c r="K210" s="20">
        <f t="shared" si="46"/>
        <v>989.99999999989541</v>
      </c>
      <c r="L210" s="14">
        <f t="shared" si="47"/>
        <v>9.8999999999989541</v>
      </c>
      <c r="M210" s="12">
        <v>0.95</v>
      </c>
    </row>
    <row r="211" spans="1:16">
      <c r="A211" s="10" t="s">
        <v>758</v>
      </c>
      <c r="B211" s="11" t="s">
        <v>19</v>
      </c>
      <c r="C211" s="12">
        <v>0.01</v>
      </c>
      <c r="D211" s="11" t="s">
        <v>21</v>
      </c>
      <c r="E211" s="22">
        <v>104.602</v>
      </c>
      <c r="F211" s="22">
        <v>0</v>
      </c>
      <c r="G211" s="22">
        <v>0</v>
      </c>
      <c r="H211" s="10" t="s">
        <v>759</v>
      </c>
      <c r="I211" s="22">
        <v>104.604</v>
      </c>
      <c r="J211" s="19">
        <f t="shared" si="45"/>
        <v>1.9999999999953388E-3</v>
      </c>
      <c r="K211" s="20">
        <f t="shared" si="46"/>
        <v>19.999999999953388</v>
      </c>
      <c r="L211" s="14">
        <f t="shared" si="47"/>
        <v>0.19999999999953388</v>
      </c>
      <c r="M211" s="12">
        <v>0.02</v>
      </c>
    </row>
    <row r="212" spans="1:16">
      <c r="A212" s="10" t="s">
        <v>760</v>
      </c>
      <c r="B212" s="11" t="s">
        <v>19</v>
      </c>
      <c r="C212" s="12">
        <v>0.01</v>
      </c>
      <c r="D212" s="11" t="s">
        <v>21</v>
      </c>
      <c r="E212" s="22">
        <v>104.502</v>
      </c>
      <c r="F212" s="22">
        <v>0</v>
      </c>
      <c r="G212" s="22">
        <v>0</v>
      </c>
      <c r="H212" s="10" t="s">
        <v>759</v>
      </c>
      <c r="I212" s="22">
        <v>104.604</v>
      </c>
      <c r="J212" s="19">
        <f t="shared" si="45"/>
        <v>0.10200000000000387</v>
      </c>
      <c r="K212" s="20">
        <f t="shared" si="46"/>
        <v>1020.0000000000387</v>
      </c>
      <c r="L212" s="14">
        <f t="shared" si="47"/>
        <v>10.200000000000387</v>
      </c>
      <c r="M212" s="12">
        <v>0.98</v>
      </c>
    </row>
    <row r="213" spans="1:16">
      <c r="A213" s="10" t="s">
        <v>761</v>
      </c>
      <c r="B213" s="11" t="s">
        <v>19</v>
      </c>
      <c r="C213" s="12">
        <v>0.01</v>
      </c>
      <c r="D213" s="11" t="s">
        <v>21</v>
      </c>
      <c r="E213" s="22">
        <v>104.51900000000001</v>
      </c>
      <c r="F213" s="22">
        <v>103.718</v>
      </c>
      <c r="G213" s="22">
        <v>104.61799999999999</v>
      </c>
      <c r="H213" s="10" t="s">
        <v>759</v>
      </c>
      <c r="I213" s="22">
        <v>104.598</v>
      </c>
      <c r="J213" s="19">
        <f t="shared" si="45"/>
        <v>7.899999999999352E-2</v>
      </c>
      <c r="K213" s="20">
        <f t="shared" si="46"/>
        <v>789.9999999999352</v>
      </c>
      <c r="L213" s="14">
        <f t="shared" si="47"/>
        <v>7.899999999999352</v>
      </c>
      <c r="M213" s="12">
        <v>0.76</v>
      </c>
    </row>
    <row r="214" spans="1:16">
      <c r="A214" s="10" t="s">
        <v>762</v>
      </c>
      <c r="B214" s="11" t="s">
        <v>20</v>
      </c>
      <c r="C214" s="12">
        <v>0.01</v>
      </c>
      <c r="D214" s="11" t="s">
        <v>21</v>
      </c>
      <c r="E214" s="22">
        <v>104.63500000000001</v>
      </c>
      <c r="F214" s="22">
        <v>0</v>
      </c>
      <c r="G214" s="22">
        <v>0</v>
      </c>
      <c r="H214" s="10" t="s">
        <v>761</v>
      </c>
      <c r="I214" s="22">
        <v>104.526</v>
      </c>
      <c r="J214" s="19">
        <f t="shared" si="45"/>
        <v>0.10900000000000887</v>
      </c>
      <c r="K214" s="20">
        <f t="shared" si="46"/>
        <v>1090.0000000000887</v>
      </c>
      <c r="L214" s="14">
        <f t="shared" si="47"/>
        <v>10.900000000000887</v>
      </c>
      <c r="M214" s="12">
        <v>1.04</v>
      </c>
    </row>
    <row r="215" spans="1:16">
      <c r="A215" s="10" t="s">
        <v>763</v>
      </c>
      <c r="B215" s="11" t="s">
        <v>20</v>
      </c>
      <c r="C215" s="12">
        <v>0.01</v>
      </c>
      <c r="D215" s="11" t="s">
        <v>21</v>
      </c>
      <c r="E215" s="22">
        <v>104.52200000000001</v>
      </c>
      <c r="F215" s="22">
        <v>0</v>
      </c>
      <c r="G215" s="22">
        <v>0</v>
      </c>
      <c r="H215" s="10" t="s">
        <v>761</v>
      </c>
      <c r="I215" s="22">
        <v>104.526</v>
      </c>
      <c r="J215" s="19">
        <f t="shared" si="45"/>
        <v>-3.9999999999906777E-3</v>
      </c>
      <c r="K215" s="20">
        <f t="shared" si="46"/>
        <v>-39.999999999906777</v>
      </c>
      <c r="L215" s="14">
        <f t="shared" si="47"/>
        <v>-0.39999999999906777</v>
      </c>
      <c r="M215" s="12">
        <v>-0.04</v>
      </c>
    </row>
    <row r="216" spans="1:16">
      <c r="A216" s="10" t="s">
        <v>764</v>
      </c>
      <c r="B216" s="11" t="s">
        <v>20</v>
      </c>
      <c r="C216" s="12">
        <v>0.01</v>
      </c>
      <c r="D216" s="11" t="s">
        <v>21</v>
      </c>
      <c r="E216" s="22">
        <v>104.343</v>
      </c>
      <c r="F216" s="22">
        <v>0</v>
      </c>
      <c r="G216" s="22">
        <v>0</v>
      </c>
      <c r="H216" s="10" t="s">
        <v>765</v>
      </c>
      <c r="I216" s="22">
        <v>104.58</v>
      </c>
      <c r="J216" s="19">
        <f t="shared" si="45"/>
        <v>-0.23699999999999477</v>
      </c>
      <c r="K216" s="20">
        <f t="shared" si="46"/>
        <v>-2369.9999999999477</v>
      </c>
      <c r="L216" s="14">
        <f t="shared" si="47"/>
        <v>-23.699999999999477</v>
      </c>
      <c r="M216" s="12">
        <v>-2.27</v>
      </c>
    </row>
    <row r="217" spans="1:16">
      <c r="A217" s="10" t="s">
        <v>766</v>
      </c>
      <c r="B217" s="11" t="s">
        <v>20</v>
      </c>
      <c r="C217" s="12">
        <v>0.06</v>
      </c>
      <c r="D217" s="11" t="s">
        <v>21</v>
      </c>
      <c r="E217" s="22">
        <v>104.545</v>
      </c>
      <c r="F217" s="22">
        <v>0</v>
      </c>
      <c r="G217" s="22">
        <v>0</v>
      </c>
      <c r="H217" s="10" t="s">
        <v>765</v>
      </c>
      <c r="I217" s="22">
        <v>104.58</v>
      </c>
      <c r="J217" s="19">
        <f t="shared" si="45"/>
        <v>-3.4999999999996589E-2</v>
      </c>
      <c r="K217" s="20">
        <f t="shared" si="46"/>
        <v>-349.99999999996589</v>
      </c>
      <c r="L217" s="14">
        <f t="shared" si="47"/>
        <v>-20.999999999997954</v>
      </c>
      <c r="M217" s="12">
        <v>-2.0099999999999998</v>
      </c>
    </row>
    <row r="218" spans="1:16">
      <c r="A218" s="10" t="s">
        <v>767</v>
      </c>
      <c r="B218" s="11" t="s">
        <v>20</v>
      </c>
      <c r="C218" s="12">
        <v>0.01</v>
      </c>
      <c r="D218" s="11" t="s">
        <v>21</v>
      </c>
      <c r="E218" s="22">
        <v>104.444</v>
      </c>
      <c r="F218" s="22">
        <v>0</v>
      </c>
      <c r="G218" s="22">
        <v>0</v>
      </c>
      <c r="H218" s="10" t="s">
        <v>765</v>
      </c>
      <c r="I218" s="22">
        <v>104.58</v>
      </c>
      <c r="J218" s="19">
        <f t="shared" si="45"/>
        <v>-0.13599999999999568</v>
      </c>
      <c r="K218" s="20">
        <f t="shared" si="46"/>
        <v>-1359.9999999999568</v>
      </c>
      <c r="L218" s="14">
        <f t="shared" si="47"/>
        <v>-13.599999999999568</v>
      </c>
      <c r="M218" s="12">
        <v>-1.3</v>
      </c>
    </row>
    <row r="219" spans="1:16">
      <c r="A219" s="10" t="s">
        <v>762</v>
      </c>
      <c r="B219" s="11" t="s">
        <v>20</v>
      </c>
      <c r="C219" s="12">
        <v>0.11</v>
      </c>
      <c r="D219" s="11" t="s">
        <v>21</v>
      </c>
      <c r="E219" s="22">
        <v>104.646</v>
      </c>
      <c r="F219" s="22">
        <v>0</v>
      </c>
      <c r="G219" s="22">
        <v>0</v>
      </c>
      <c r="H219" s="10" t="s">
        <v>765</v>
      </c>
      <c r="I219" s="22">
        <v>104.581</v>
      </c>
      <c r="J219" s="19">
        <f t="shared" si="45"/>
        <v>6.4999999999997726E-2</v>
      </c>
      <c r="K219" s="20">
        <f t="shared" si="46"/>
        <v>649.99999999997726</v>
      </c>
      <c r="L219" s="14">
        <f t="shared" si="47"/>
        <v>71.499999999997499</v>
      </c>
      <c r="M219" s="12">
        <v>6.84</v>
      </c>
    </row>
    <row r="220" spans="1:16">
      <c r="A220" s="10" t="s">
        <v>768</v>
      </c>
      <c r="B220" s="11" t="s">
        <v>20</v>
      </c>
      <c r="C220" s="12">
        <v>0.01</v>
      </c>
      <c r="D220" s="11" t="s">
        <v>21</v>
      </c>
      <c r="E220" s="22">
        <v>104.68</v>
      </c>
      <c r="F220" s="22">
        <v>105.479</v>
      </c>
      <c r="G220" s="22">
        <v>104.57899999999999</v>
      </c>
      <c r="H220" s="10" t="s">
        <v>769</v>
      </c>
      <c r="I220" s="22">
        <v>104.619</v>
      </c>
      <c r="J220" s="19">
        <f t="shared" si="45"/>
        <v>6.1000000000007049E-2</v>
      </c>
      <c r="K220" s="20">
        <f t="shared" si="46"/>
        <v>610.00000000007049</v>
      </c>
      <c r="L220" s="14">
        <f t="shared" si="47"/>
        <v>6.1000000000007049</v>
      </c>
      <c r="M220" s="12">
        <v>0.57999999999999996</v>
      </c>
    </row>
    <row r="221" spans="1:16">
      <c r="A221" s="10" t="s">
        <v>762</v>
      </c>
      <c r="B221" s="11" t="s">
        <v>20</v>
      </c>
      <c r="C221" s="12">
        <v>0.01</v>
      </c>
      <c r="D221" s="11" t="s">
        <v>21</v>
      </c>
      <c r="E221" s="22">
        <v>104.619</v>
      </c>
      <c r="F221" s="22">
        <v>105.432</v>
      </c>
      <c r="G221" s="22">
        <v>104.532</v>
      </c>
      <c r="H221" s="10" t="s">
        <v>769</v>
      </c>
      <c r="I221" s="22">
        <v>104.623</v>
      </c>
      <c r="J221" s="19">
        <f t="shared" si="45"/>
        <v>-4.0000000000048885E-3</v>
      </c>
      <c r="K221" s="20">
        <f t="shared" si="46"/>
        <v>-40.000000000048885</v>
      </c>
      <c r="L221" s="14">
        <f t="shared" si="47"/>
        <v>-0.40000000000048885</v>
      </c>
      <c r="M221" s="12">
        <v>-0.04</v>
      </c>
      <c r="N221" s="30" t="s">
        <v>66</v>
      </c>
      <c r="O221" s="31">
        <f>SUM(L199:L221)</f>
        <v>106.20000000001113</v>
      </c>
      <c r="P221" s="32">
        <f>SUM(M199:M221)</f>
        <v>10.170000000000003</v>
      </c>
    </row>
    <row r="222" spans="1:16">
      <c r="A222" s="10" t="s">
        <v>770</v>
      </c>
      <c r="B222" s="11" t="s">
        <v>20</v>
      </c>
      <c r="C222" s="12">
        <v>0.01</v>
      </c>
      <c r="D222" s="11" t="s">
        <v>21</v>
      </c>
      <c r="E222" s="22">
        <v>104.444</v>
      </c>
      <c r="F222" s="22">
        <v>105.24</v>
      </c>
      <c r="G222" s="22">
        <v>104.34</v>
      </c>
      <c r="H222" s="10" t="s">
        <v>771</v>
      </c>
      <c r="I222" s="22">
        <v>104.426</v>
      </c>
      <c r="J222" s="19">
        <f t="shared" ref="J222:J232" si="48">IF(B222="buy",I222-E222,E222-I222)</f>
        <v>1.8000000000000682E-2</v>
      </c>
      <c r="K222" s="20">
        <f t="shared" ref="K222:K232" si="49">IF(OR(D222="usdjpy",D222="gbpjpy",D222="cadjpy",D222="audjpy",D222="eurjpy"),J222*10000,J222*1000000)</f>
        <v>180.00000000000682</v>
      </c>
      <c r="L222" s="14">
        <f t="shared" ref="L222:L232" si="50">K222*C222</f>
        <v>1.8000000000000682</v>
      </c>
      <c r="M222" s="12">
        <v>0.17</v>
      </c>
      <c r="N222">
        <v>20140122</v>
      </c>
    </row>
    <row r="223" spans="1:16">
      <c r="A223" s="10" t="s">
        <v>772</v>
      </c>
      <c r="B223" s="11" t="s">
        <v>19</v>
      </c>
      <c r="C223" s="12">
        <v>0.01</v>
      </c>
      <c r="D223" s="11" t="s">
        <v>21</v>
      </c>
      <c r="E223" s="22">
        <v>104.26600000000001</v>
      </c>
      <c r="F223" s="22">
        <v>103.46</v>
      </c>
      <c r="G223" s="22">
        <v>104.36</v>
      </c>
      <c r="H223" s="10" t="s">
        <v>773</v>
      </c>
      <c r="I223" s="22">
        <v>104.36</v>
      </c>
      <c r="J223" s="19">
        <f t="shared" si="48"/>
        <v>9.3999999999994088E-2</v>
      </c>
      <c r="K223" s="20">
        <f t="shared" si="49"/>
        <v>939.99999999994088</v>
      </c>
      <c r="L223" s="14">
        <f t="shared" si="50"/>
        <v>9.3999999999994088</v>
      </c>
      <c r="M223" s="12">
        <v>0.9</v>
      </c>
    </row>
    <row r="224" spans="1:16">
      <c r="A224" s="10" t="s">
        <v>774</v>
      </c>
      <c r="B224" s="11" t="s">
        <v>19</v>
      </c>
      <c r="C224" s="12">
        <v>0.01</v>
      </c>
      <c r="D224" s="11" t="s">
        <v>21</v>
      </c>
      <c r="E224" s="22">
        <v>104.242</v>
      </c>
      <c r="F224" s="22">
        <v>103.441</v>
      </c>
      <c r="G224" s="22">
        <v>104.34099999999999</v>
      </c>
      <c r="H224" s="10" t="s">
        <v>775</v>
      </c>
      <c r="I224" s="22">
        <v>104.34099999999999</v>
      </c>
      <c r="J224" s="19">
        <f t="shared" si="48"/>
        <v>9.8999999999989541E-2</v>
      </c>
      <c r="K224" s="20">
        <f t="shared" si="49"/>
        <v>989.99999999989541</v>
      </c>
      <c r="L224" s="14">
        <f t="shared" si="50"/>
        <v>9.8999999999989541</v>
      </c>
      <c r="M224" s="12">
        <v>0.95</v>
      </c>
    </row>
    <row r="225" spans="1:16">
      <c r="A225" s="10" t="s">
        <v>776</v>
      </c>
      <c r="B225" s="11" t="s">
        <v>20</v>
      </c>
      <c r="C225" s="12">
        <v>0.01</v>
      </c>
      <c r="D225" s="11" t="s">
        <v>21</v>
      </c>
      <c r="E225" s="22">
        <v>104.408</v>
      </c>
      <c r="F225" s="22">
        <v>0</v>
      </c>
      <c r="G225" s="22">
        <v>0</v>
      </c>
      <c r="H225" s="10" t="s">
        <v>777</v>
      </c>
      <c r="I225" s="22">
        <v>104.455</v>
      </c>
      <c r="J225" s="19">
        <f t="shared" si="48"/>
        <v>-4.6999999999997044E-2</v>
      </c>
      <c r="K225" s="20">
        <f t="shared" si="49"/>
        <v>-469.99999999997044</v>
      </c>
      <c r="L225" s="14">
        <f t="shared" si="50"/>
        <v>-4.6999999999997044</v>
      </c>
      <c r="M225" s="12">
        <v>-0.45</v>
      </c>
    </row>
    <row r="226" spans="1:16">
      <c r="A226" s="10" t="s">
        <v>778</v>
      </c>
      <c r="B226" s="11" t="s">
        <v>20</v>
      </c>
      <c r="C226" s="12">
        <v>0.01</v>
      </c>
      <c r="D226" s="11" t="s">
        <v>21</v>
      </c>
      <c r="E226" s="22">
        <v>104.307</v>
      </c>
      <c r="F226" s="22">
        <v>0</v>
      </c>
      <c r="G226" s="22">
        <v>0</v>
      </c>
      <c r="H226" s="10" t="s">
        <v>777</v>
      </c>
      <c r="I226" s="22">
        <v>104.453</v>
      </c>
      <c r="J226" s="19">
        <f t="shared" si="48"/>
        <v>-0.1460000000000008</v>
      </c>
      <c r="K226" s="20">
        <f t="shared" si="49"/>
        <v>-1460.000000000008</v>
      </c>
      <c r="L226" s="14">
        <f t="shared" si="50"/>
        <v>-14.60000000000008</v>
      </c>
      <c r="M226" s="12">
        <v>-1.4</v>
      </c>
    </row>
    <row r="227" spans="1:16">
      <c r="A227" s="10" t="s">
        <v>779</v>
      </c>
      <c r="B227" s="11" t="s">
        <v>20</v>
      </c>
      <c r="C227" s="12">
        <v>0.06</v>
      </c>
      <c r="D227" s="11" t="s">
        <v>21</v>
      </c>
      <c r="E227" s="22">
        <v>104.509</v>
      </c>
      <c r="F227" s="22">
        <v>0</v>
      </c>
      <c r="G227" s="22">
        <v>0</v>
      </c>
      <c r="H227" s="10" t="s">
        <v>777</v>
      </c>
      <c r="I227" s="22">
        <v>104.456</v>
      </c>
      <c r="J227" s="19">
        <f t="shared" si="48"/>
        <v>5.2999999999997272E-2</v>
      </c>
      <c r="K227" s="20">
        <f t="shared" si="49"/>
        <v>529.99999999997272</v>
      </c>
      <c r="L227" s="14">
        <f t="shared" si="50"/>
        <v>31.799999999998363</v>
      </c>
      <c r="M227" s="12">
        <v>3.04</v>
      </c>
    </row>
    <row r="228" spans="1:16">
      <c r="A228" s="10" t="s">
        <v>780</v>
      </c>
      <c r="B228" s="11" t="s">
        <v>19</v>
      </c>
      <c r="C228" s="12">
        <v>0.01</v>
      </c>
      <c r="D228" s="11" t="s">
        <v>21</v>
      </c>
      <c r="E228" s="22">
        <v>104.17700000000001</v>
      </c>
      <c r="F228" s="22">
        <v>0</v>
      </c>
      <c r="G228" s="22">
        <v>0</v>
      </c>
      <c r="H228" s="10" t="s">
        <v>781</v>
      </c>
      <c r="I228" s="22">
        <v>104.127</v>
      </c>
      <c r="J228" s="19">
        <f t="shared" si="48"/>
        <v>-5.0000000000011369E-2</v>
      </c>
      <c r="K228" s="20">
        <f t="shared" si="49"/>
        <v>-500.00000000011369</v>
      </c>
      <c r="L228" s="14">
        <f t="shared" si="50"/>
        <v>-5.0000000000011369</v>
      </c>
      <c r="M228" s="12">
        <v>-0.48</v>
      </c>
    </row>
    <row r="229" spans="1:16">
      <c r="A229" s="10" t="s">
        <v>782</v>
      </c>
      <c r="B229" s="11" t="s">
        <v>19</v>
      </c>
      <c r="C229" s="12">
        <v>0.01</v>
      </c>
      <c r="D229" s="11" t="s">
        <v>21</v>
      </c>
      <c r="E229" s="22">
        <v>104.27800000000001</v>
      </c>
      <c r="F229" s="22">
        <v>0</v>
      </c>
      <c r="G229" s="22">
        <v>0</v>
      </c>
      <c r="H229" s="10" t="s">
        <v>781</v>
      </c>
      <c r="I229" s="22">
        <v>104.129</v>
      </c>
      <c r="J229" s="19">
        <f t="shared" si="48"/>
        <v>-0.14900000000000091</v>
      </c>
      <c r="K229" s="20">
        <f t="shared" si="49"/>
        <v>-1490.0000000000091</v>
      </c>
      <c r="L229" s="14">
        <f t="shared" si="50"/>
        <v>-14.900000000000091</v>
      </c>
      <c r="M229" s="12">
        <v>-1.43</v>
      </c>
    </row>
    <row r="230" spans="1:16">
      <c r="A230" s="10" t="s">
        <v>783</v>
      </c>
      <c r="B230" s="11" t="s">
        <v>19</v>
      </c>
      <c r="C230" s="12">
        <v>0.06</v>
      </c>
      <c r="D230" s="11" t="s">
        <v>21</v>
      </c>
      <c r="E230" s="22">
        <v>104.075</v>
      </c>
      <c r="F230" s="22">
        <v>0</v>
      </c>
      <c r="G230" s="22">
        <v>0</v>
      </c>
      <c r="H230" s="10" t="s">
        <v>781</v>
      </c>
      <c r="I230" s="22">
        <v>104.126</v>
      </c>
      <c r="J230" s="19">
        <f t="shared" si="48"/>
        <v>5.1000000000001933E-2</v>
      </c>
      <c r="K230" s="20">
        <f t="shared" si="49"/>
        <v>510.00000000001933</v>
      </c>
      <c r="L230" s="14">
        <f t="shared" si="50"/>
        <v>30.60000000000116</v>
      </c>
      <c r="M230" s="12">
        <v>2.94</v>
      </c>
    </row>
    <row r="231" spans="1:16">
      <c r="A231" s="10" t="s">
        <v>784</v>
      </c>
      <c r="B231" s="11" t="s">
        <v>20</v>
      </c>
      <c r="C231" s="12">
        <v>0.01</v>
      </c>
      <c r="D231" s="11" t="s">
        <v>21</v>
      </c>
      <c r="E231" s="22">
        <v>104.40600000000001</v>
      </c>
      <c r="F231" s="22">
        <v>105.20699999999999</v>
      </c>
      <c r="G231" s="22">
        <v>104.307</v>
      </c>
      <c r="H231" s="10" t="s">
        <v>785</v>
      </c>
      <c r="I231" s="22">
        <v>104.307</v>
      </c>
      <c r="J231" s="19">
        <f t="shared" si="48"/>
        <v>9.9000000000003752E-2</v>
      </c>
      <c r="K231" s="20">
        <f t="shared" si="49"/>
        <v>990.00000000003752</v>
      </c>
      <c r="L231" s="14">
        <f t="shared" si="50"/>
        <v>9.9000000000003752</v>
      </c>
      <c r="M231" s="12">
        <v>0.95</v>
      </c>
    </row>
    <row r="232" spans="1:16">
      <c r="A232" s="10" t="s">
        <v>786</v>
      </c>
      <c r="B232" s="11" t="s">
        <v>20</v>
      </c>
      <c r="C232" s="12">
        <v>0.01</v>
      </c>
      <c r="D232" s="11" t="s">
        <v>21</v>
      </c>
      <c r="E232" s="22">
        <v>104.34699999999999</v>
      </c>
      <c r="F232" s="22">
        <v>105.14700000000001</v>
      </c>
      <c r="G232" s="22">
        <v>104.247</v>
      </c>
      <c r="H232" s="10" t="s">
        <v>787</v>
      </c>
      <c r="I232" s="22">
        <v>104.247</v>
      </c>
      <c r="J232" s="19">
        <f t="shared" si="48"/>
        <v>9.9999999999994316E-2</v>
      </c>
      <c r="K232" s="20">
        <f t="shared" si="49"/>
        <v>999.99999999994316</v>
      </c>
      <c r="L232" s="14">
        <f t="shared" si="50"/>
        <v>9.9999999999994316</v>
      </c>
      <c r="M232" s="12">
        <v>0.96</v>
      </c>
      <c r="N232" s="30" t="s">
        <v>66</v>
      </c>
      <c r="O232" s="31">
        <f>SUM(L222:L232)</f>
        <v>64.199999999996749</v>
      </c>
      <c r="P232" s="32">
        <f>SUM(M222:M232)</f>
        <v>6.15</v>
      </c>
    </row>
  </sheetData>
  <mergeCells count="2">
    <mergeCell ref="P4:Q4"/>
    <mergeCell ref="N4:O4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11月2013</vt:lpstr>
      <vt:lpstr>12月2013</vt:lpstr>
      <vt:lpstr>1月(2014)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Statement: 1014608 - Koichi Kimura</dc:title>
  <dc:creator>Turbo</dc:creator>
  <cp:lastModifiedBy>masa</cp:lastModifiedBy>
  <dcterms:created xsi:type="dcterms:W3CDTF">2010-09-30T09:08:44Z</dcterms:created>
  <dcterms:modified xsi:type="dcterms:W3CDTF">2014-01-22T21:54:14Z</dcterms:modified>
</cp:coreProperties>
</file>